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Rooney\Downloads\"/>
    </mc:Choice>
  </mc:AlternateContent>
  <xr:revisionPtr revIDLastSave="0" documentId="13_ncr:1_{5B62E5C2-3E6A-48B9-9B74-0B25D16CBF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idance" sheetId="1" r:id="rId1"/>
    <sheet name="Sample Summary" sheetId="2" r:id="rId2"/>
    <sheet name="Sample Detailed Budget" sheetId="3" r:id="rId3"/>
  </sheets>
  <calcPr calcId="181029"/>
  <extLst>
    <ext uri="GoogleSheetsCustomDataVersion1">
      <go:sheetsCustomData xmlns:go="http://customooxmlschemas.google.com/" r:id="rId7" roundtripDataSignature="AMtx7mhiwgHuJXuHbmu85P3CSSYET92kpg=="/>
    </ext>
  </extLst>
</workbook>
</file>

<file path=xl/calcChain.xml><?xml version="1.0" encoding="utf-8"?>
<calcChain xmlns="http://schemas.openxmlformats.org/spreadsheetml/2006/main">
  <c r="X139" i="3" l="1"/>
  <c r="U139" i="3"/>
  <c r="T139" i="3"/>
  <c r="P139" i="3"/>
  <c r="W139" i="3" s="1"/>
  <c r="X137" i="3"/>
  <c r="W137" i="3"/>
  <c r="S137" i="3"/>
  <c r="O137" i="3"/>
  <c r="M137" i="3"/>
  <c r="K137" i="3"/>
  <c r="I137" i="3"/>
  <c r="W136" i="3"/>
  <c r="X134" i="3"/>
  <c r="W134" i="3"/>
  <c r="W130" i="3"/>
  <c r="S130" i="3"/>
  <c r="W129" i="3"/>
  <c r="S129" i="3"/>
  <c r="P129" i="3"/>
  <c r="T129" i="3" s="1"/>
  <c r="O129" i="3"/>
  <c r="O130" i="3" s="1"/>
  <c r="M129" i="3"/>
  <c r="M130" i="3" s="1"/>
  <c r="K129" i="3"/>
  <c r="K130" i="3" s="1"/>
  <c r="I129" i="3"/>
  <c r="I130" i="3" s="1"/>
  <c r="Q130" i="3" s="1"/>
  <c r="G129" i="3"/>
  <c r="G130" i="3" s="1"/>
  <c r="X128" i="3"/>
  <c r="W128" i="3"/>
  <c r="W127" i="3"/>
  <c r="S127" i="3"/>
  <c r="Q127" i="3"/>
  <c r="S126" i="3"/>
  <c r="P126" i="3"/>
  <c r="T126" i="3" s="1"/>
  <c r="O126" i="3"/>
  <c r="M126" i="3"/>
  <c r="K126" i="3"/>
  <c r="I126" i="3"/>
  <c r="Q126" i="3" s="1"/>
  <c r="G126" i="3"/>
  <c r="W125" i="3"/>
  <c r="S125" i="3"/>
  <c r="P125" i="3"/>
  <c r="T125" i="3" s="1"/>
  <c r="O125" i="3"/>
  <c r="M125" i="3"/>
  <c r="K125" i="3"/>
  <c r="Q125" i="3" s="1"/>
  <c r="I125" i="3"/>
  <c r="G125" i="3"/>
  <c r="U124" i="3"/>
  <c r="S124" i="3"/>
  <c r="P124" i="3"/>
  <c r="T124" i="3" s="1"/>
  <c r="O124" i="3"/>
  <c r="M124" i="3"/>
  <c r="K124" i="3"/>
  <c r="I124" i="3"/>
  <c r="Q124" i="3" s="1"/>
  <c r="X124" i="3" s="1"/>
  <c r="G124" i="3"/>
  <c r="W123" i="3"/>
  <c r="S123" i="3"/>
  <c r="P123" i="3"/>
  <c r="T123" i="3" s="1"/>
  <c r="O123" i="3"/>
  <c r="M123" i="3"/>
  <c r="K123" i="3"/>
  <c r="K127" i="3" s="1"/>
  <c r="I123" i="3"/>
  <c r="Q123" i="3" s="1"/>
  <c r="G123" i="3"/>
  <c r="S122" i="3"/>
  <c r="P122" i="3"/>
  <c r="T122" i="3" s="1"/>
  <c r="O122" i="3"/>
  <c r="O127" i="3" s="1"/>
  <c r="O131" i="3" s="1"/>
  <c r="M122" i="3"/>
  <c r="M127" i="3" s="1"/>
  <c r="M131" i="3" s="1"/>
  <c r="K122" i="3"/>
  <c r="I122" i="3"/>
  <c r="I127" i="3" s="1"/>
  <c r="G122" i="3"/>
  <c r="G127" i="3" s="1"/>
  <c r="X121" i="3"/>
  <c r="W121" i="3"/>
  <c r="W120" i="3"/>
  <c r="S120" i="3"/>
  <c r="S119" i="3"/>
  <c r="P119" i="3"/>
  <c r="O119" i="3"/>
  <c r="M119" i="3"/>
  <c r="K119" i="3"/>
  <c r="I119" i="3"/>
  <c r="Q119" i="3" s="1"/>
  <c r="G119" i="3"/>
  <c r="S118" i="3"/>
  <c r="P118" i="3"/>
  <c r="T118" i="3" s="1"/>
  <c r="O118" i="3"/>
  <c r="M118" i="3"/>
  <c r="K118" i="3"/>
  <c r="I118" i="3"/>
  <c r="Q118" i="3" s="1"/>
  <c r="G118" i="3"/>
  <c r="W117" i="3"/>
  <c r="S117" i="3"/>
  <c r="P117" i="3"/>
  <c r="T117" i="3" s="1"/>
  <c r="O117" i="3"/>
  <c r="M117" i="3"/>
  <c r="K117" i="3"/>
  <c r="Q117" i="3" s="1"/>
  <c r="I117" i="3"/>
  <c r="G117" i="3"/>
  <c r="U116" i="3"/>
  <c r="S116" i="3"/>
  <c r="P116" i="3"/>
  <c r="T116" i="3" s="1"/>
  <c r="O116" i="3"/>
  <c r="M116" i="3"/>
  <c r="K116" i="3"/>
  <c r="I116" i="3"/>
  <c r="Q116" i="3" s="1"/>
  <c r="X116" i="3" s="1"/>
  <c r="G116" i="3"/>
  <c r="W115" i="3"/>
  <c r="S115" i="3"/>
  <c r="P115" i="3"/>
  <c r="T115" i="3" s="1"/>
  <c r="O115" i="3"/>
  <c r="M115" i="3"/>
  <c r="K115" i="3"/>
  <c r="I115" i="3"/>
  <c r="Q115" i="3" s="1"/>
  <c r="G115" i="3"/>
  <c r="U114" i="3"/>
  <c r="S114" i="3"/>
  <c r="P114" i="3"/>
  <c r="T114" i="3" s="1"/>
  <c r="O114" i="3"/>
  <c r="M114" i="3"/>
  <c r="K114" i="3"/>
  <c r="I114" i="3"/>
  <c r="Q114" i="3" s="1"/>
  <c r="X114" i="3" s="1"/>
  <c r="G114" i="3"/>
  <c r="W113" i="3"/>
  <c r="S113" i="3"/>
  <c r="P113" i="3"/>
  <c r="T113" i="3" s="1"/>
  <c r="O113" i="3"/>
  <c r="M113" i="3"/>
  <c r="K113" i="3"/>
  <c r="I113" i="3"/>
  <c r="Q113" i="3" s="1"/>
  <c r="G113" i="3"/>
  <c r="S112" i="3"/>
  <c r="P112" i="3"/>
  <c r="T112" i="3" s="1"/>
  <c r="O112" i="3"/>
  <c r="M112" i="3"/>
  <c r="K112" i="3"/>
  <c r="I112" i="3"/>
  <c r="Q112" i="3" s="1"/>
  <c r="X112" i="3" s="1"/>
  <c r="G112" i="3"/>
  <c r="S111" i="3"/>
  <c r="P111" i="3"/>
  <c r="O111" i="3"/>
  <c r="O120" i="3" s="1"/>
  <c r="M111" i="3"/>
  <c r="M120" i="3" s="1"/>
  <c r="K111" i="3"/>
  <c r="I111" i="3"/>
  <c r="Q111" i="3" s="1"/>
  <c r="G111" i="3"/>
  <c r="G120" i="3" s="1"/>
  <c r="S108" i="3"/>
  <c r="M108" i="3"/>
  <c r="G108" i="3"/>
  <c r="W107" i="3"/>
  <c r="S107" i="3"/>
  <c r="P107" i="3"/>
  <c r="T107" i="3" s="1"/>
  <c r="O107" i="3"/>
  <c r="O108" i="3" s="1"/>
  <c r="K107" i="3"/>
  <c r="K108" i="3" s="1"/>
  <c r="I107" i="3"/>
  <c r="I108" i="3" s="1"/>
  <c r="S105" i="3"/>
  <c r="W104" i="3"/>
  <c r="U104" i="3"/>
  <c r="O104" i="3"/>
  <c r="M104" i="3"/>
  <c r="W103" i="3"/>
  <c r="S103" i="3"/>
  <c r="S104" i="3" s="1"/>
  <c r="P103" i="3"/>
  <c r="T103" i="3" s="1"/>
  <c r="O103" i="3"/>
  <c r="M103" i="3"/>
  <c r="K103" i="3"/>
  <c r="K104" i="3" s="1"/>
  <c r="Q104" i="3" s="1"/>
  <c r="I103" i="3"/>
  <c r="G103" i="3"/>
  <c r="G104" i="3" s="1"/>
  <c r="X102" i="3"/>
  <c r="W102" i="3"/>
  <c r="W101" i="3"/>
  <c r="W100" i="3"/>
  <c r="S100" i="3"/>
  <c r="S101" i="3" s="1"/>
  <c r="P100" i="3"/>
  <c r="T100" i="3" s="1"/>
  <c r="O100" i="3"/>
  <c r="O101" i="3" s="1"/>
  <c r="O105" i="3" s="1"/>
  <c r="M100" i="3"/>
  <c r="M101" i="3" s="1"/>
  <c r="M105" i="3" s="1"/>
  <c r="K100" i="3"/>
  <c r="K101" i="3" s="1"/>
  <c r="K105" i="3" s="1"/>
  <c r="I100" i="3"/>
  <c r="I101" i="3" s="1"/>
  <c r="G100" i="3"/>
  <c r="G101" i="3" s="1"/>
  <c r="M98" i="3"/>
  <c r="W96" i="3"/>
  <c r="K96" i="3"/>
  <c r="W95" i="3"/>
  <c r="S95" i="3"/>
  <c r="P95" i="3"/>
  <c r="T95" i="3" s="1"/>
  <c r="O95" i="3"/>
  <c r="M95" i="3"/>
  <c r="K95" i="3"/>
  <c r="Q95" i="3" s="1"/>
  <c r="I95" i="3"/>
  <c r="G95" i="3"/>
  <c r="W94" i="3"/>
  <c r="S94" i="3"/>
  <c r="P94" i="3"/>
  <c r="T94" i="3" s="1"/>
  <c r="O94" i="3"/>
  <c r="M94" i="3"/>
  <c r="K94" i="3"/>
  <c r="Q94" i="3" s="1"/>
  <c r="I94" i="3"/>
  <c r="G94" i="3"/>
  <c r="W93" i="3"/>
  <c r="S93" i="3"/>
  <c r="P93" i="3"/>
  <c r="T93" i="3" s="1"/>
  <c r="O93" i="3"/>
  <c r="M93" i="3"/>
  <c r="M96" i="3" s="1"/>
  <c r="K93" i="3"/>
  <c r="I93" i="3"/>
  <c r="G93" i="3"/>
  <c r="X92" i="3"/>
  <c r="W92" i="3"/>
  <c r="S92" i="3"/>
  <c r="P92" i="3"/>
  <c r="T92" i="3" s="1"/>
  <c r="O92" i="3"/>
  <c r="M92" i="3"/>
  <c r="K92" i="3"/>
  <c r="Q92" i="3" s="1"/>
  <c r="U92" i="3" s="1"/>
  <c r="I92" i="3"/>
  <c r="G92" i="3"/>
  <c r="W91" i="3"/>
  <c r="S91" i="3"/>
  <c r="P91" i="3"/>
  <c r="T91" i="3" s="1"/>
  <c r="O91" i="3"/>
  <c r="M91" i="3"/>
  <c r="K91" i="3"/>
  <c r="Q91" i="3" s="1"/>
  <c r="I91" i="3"/>
  <c r="G91" i="3"/>
  <c r="S90" i="3"/>
  <c r="P90" i="3"/>
  <c r="O90" i="3"/>
  <c r="O96" i="3" s="1"/>
  <c r="M90" i="3"/>
  <c r="K90" i="3"/>
  <c r="Q90" i="3" s="1"/>
  <c r="I90" i="3"/>
  <c r="I96" i="3" s="1"/>
  <c r="G90" i="3"/>
  <c r="G96" i="3" s="1"/>
  <c r="X89" i="3"/>
  <c r="W89" i="3"/>
  <c r="W88" i="3"/>
  <c r="S88" i="3"/>
  <c r="M88" i="3"/>
  <c r="W87" i="3"/>
  <c r="S87" i="3"/>
  <c r="P87" i="3"/>
  <c r="T87" i="3" s="1"/>
  <c r="O87" i="3"/>
  <c r="M87" i="3"/>
  <c r="K87" i="3"/>
  <c r="I87" i="3"/>
  <c r="Q87" i="3" s="1"/>
  <c r="G87" i="3"/>
  <c r="S86" i="3"/>
  <c r="P86" i="3"/>
  <c r="O86" i="3"/>
  <c r="O88" i="3" s="1"/>
  <c r="O97" i="3" s="1"/>
  <c r="M86" i="3"/>
  <c r="K86" i="3"/>
  <c r="K88" i="3" s="1"/>
  <c r="I86" i="3"/>
  <c r="G86" i="3"/>
  <c r="G88" i="3" s="1"/>
  <c r="G97" i="3" s="1"/>
  <c r="M83" i="3"/>
  <c r="T81" i="3"/>
  <c r="S81" i="3"/>
  <c r="P81" i="3"/>
  <c r="W81" i="3" s="1"/>
  <c r="O81" i="3"/>
  <c r="M81" i="3"/>
  <c r="K81" i="3"/>
  <c r="I81" i="3"/>
  <c r="G81" i="3"/>
  <c r="S80" i="3"/>
  <c r="P80" i="3"/>
  <c r="O80" i="3"/>
  <c r="O82" i="3" s="1"/>
  <c r="M80" i="3"/>
  <c r="M82" i="3" s="1"/>
  <c r="K80" i="3"/>
  <c r="K82" i="3" s="1"/>
  <c r="I80" i="3"/>
  <c r="G80" i="3"/>
  <c r="G82" i="3" s="1"/>
  <c r="M79" i="3"/>
  <c r="W77" i="3"/>
  <c r="O77" i="3"/>
  <c r="G77" i="3"/>
  <c r="S76" i="3"/>
  <c r="P76" i="3"/>
  <c r="O76" i="3"/>
  <c r="M76" i="3"/>
  <c r="K76" i="3"/>
  <c r="I76" i="3"/>
  <c r="Q76" i="3" s="1"/>
  <c r="U76" i="3" s="1"/>
  <c r="G76" i="3"/>
  <c r="T75" i="3"/>
  <c r="S75" i="3"/>
  <c r="P75" i="3"/>
  <c r="W75" i="3" s="1"/>
  <c r="O75" i="3"/>
  <c r="M75" i="3"/>
  <c r="K75" i="3"/>
  <c r="I75" i="3"/>
  <c r="G75" i="3"/>
  <c r="S74" i="3"/>
  <c r="P74" i="3"/>
  <c r="O74" i="3"/>
  <c r="M74" i="3"/>
  <c r="K74" i="3"/>
  <c r="I74" i="3"/>
  <c r="Q74" i="3" s="1"/>
  <c r="G74" i="3"/>
  <c r="T73" i="3"/>
  <c r="S73" i="3"/>
  <c r="P73" i="3"/>
  <c r="W73" i="3" s="1"/>
  <c r="O73" i="3"/>
  <c r="K73" i="3"/>
  <c r="K77" i="3" s="1"/>
  <c r="I73" i="3"/>
  <c r="G73" i="3"/>
  <c r="X72" i="3"/>
  <c r="W72" i="3"/>
  <c r="W71" i="3"/>
  <c r="M71" i="3"/>
  <c r="M73" i="3" s="1"/>
  <c r="M77" i="3" s="1"/>
  <c r="T70" i="3"/>
  <c r="S70" i="3"/>
  <c r="P70" i="3"/>
  <c r="W70" i="3" s="1"/>
  <c r="O70" i="3"/>
  <c r="M70" i="3"/>
  <c r="K70" i="3"/>
  <c r="I70" i="3"/>
  <c r="G70" i="3"/>
  <c r="S69" i="3"/>
  <c r="S71" i="3" s="1"/>
  <c r="P69" i="3"/>
  <c r="O69" i="3"/>
  <c r="O71" i="3" s="1"/>
  <c r="M69" i="3"/>
  <c r="K69" i="3"/>
  <c r="K71" i="3" s="1"/>
  <c r="I69" i="3"/>
  <c r="Q69" i="3" s="1"/>
  <c r="G69" i="3"/>
  <c r="G71" i="3" s="1"/>
  <c r="W67" i="3"/>
  <c r="T66" i="3"/>
  <c r="S66" i="3"/>
  <c r="P66" i="3"/>
  <c r="W66" i="3" s="1"/>
  <c r="O66" i="3"/>
  <c r="M66" i="3"/>
  <c r="K66" i="3"/>
  <c r="I66" i="3"/>
  <c r="G66" i="3"/>
  <c r="T65" i="3"/>
  <c r="S65" i="3"/>
  <c r="P65" i="3"/>
  <c r="W65" i="3" s="1"/>
  <c r="O65" i="3"/>
  <c r="O67" i="3" s="1"/>
  <c r="M65" i="3"/>
  <c r="K65" i="3"/>
  <c r="I65" i="3"/>
  <c r="G65" i="3"/>
  <c r="T64" i="3"/>
  <c r="S64" i="3"/>
  <c r="P64" i="3"/>
  <c r="W64" i="3" s="1"/>
  <c r="O64" i="3"/>
  <c r="M64" i="3"/>
  <c r="K64" i="3"/>
  <c r="I64" i="3"/>
  <c r="Q64" i="3" s="1"/>
  <c r="G64" i="3"/>
  <c r="T63" i="3"/>
  <c r="S63" i="3"/>
  <c r="S67" i="3" s="1"/>
  <c r="P63" i="3"/>
  <c r="W63" i="3" s="1"/>
  <c r="O63" i="3"/>
  <c r="M63" i="3"/>
  <c r="M67" i="3" s="1"/>
  <c r="K63" i="3"/>
  <c r="K67" i="3" s="1"/>
  <c r="I63" i="3"/>
  <c r="G63" i="3"/>
  <c r="G67" i="3" s="1"/>
  <c r="X62" i="3"/>
  <c r="W62" i="3"/>
  <c r="W61" i="3"/>
  <c r="T60" i="3"/>
  <c r="S60" i="3"/>
  <c r="P60" i="3"/>
  <c r="W60" i="3" s="1"/>
  <c r="O60" i="3"/>
  <c r="M60" i="3"/>
  <c r="K60" i="3"/>
  <c r="I60" i="3"/>
  <c r="G60" i="3"/>
  <c r="T59" i="3"/>
  <c r="S59" i="3"/>
  <c r="P59" i="3"/>
  <c r="W59" i="3" s="1"/>
  <c r="O59" i="3"/>
  <c r="O61" i="3" s="1"/>
  <c r="M59" i="3"/>
  <c r="M61" i="3" s="1"/>
  <c r="K59" i="3"/>
  <c r="K61" i="3" s="1"/>
  <c r="I59" i="3"/>
  <c r="G59" i="3"/>
  <c r="G61" i="3" s="1"/>
  <c r="X58" i="3"/>
  <c r="W58" i="3"/>
  <c r="W57" i="3"/>
  <c r="P57" i="3"/>
  <c r="T57" i="3" s="1"/>
  <c r="S56" i="3"/>
  <c r="P56" i="3"/>
  <c r="T56" i="3" s="1"/>
  <c r="O56" i="3"/>
  <c r="M56" i="3"/>
  <c r="K56" i="3"/>
  <c r="I56" i="3"/>
  <c r="Q56" i="3" s="1"/>
  <c r="G56" i="3"/>
  <c r="S55" i="3"/>
  <c r="P55" i="3"/>
  <c r="T55" i="3" s="1"/>
  <c r="O55" i="3"/>
  <c r="M55" i="3"/>
  <c r="K55" i="3"/>
  <c r="I55" i="3"/>
  <c r="Q55" i="3" s="1"/>
  <c r="G55" i="3"/>
  <c r="W54" i="3"/>
  <c r="S54" i="3"/>
  <c r="P54" i="3"/>
  <c r="T54" i="3" s="1"/>
  <c r="O54" i="3"/>
  <c r="M54" i="3"/>
  <c r="K54" i="3"/>
  <c r="K57" i="3" s="1"/>
  <c r="K78" i="3" s="1"/>
  <c r="I54" i="3"/>
  <c r="G54" i="3"/>
  <c r="S53" i="3"/>
  <c r="S57" i="3" s="1"/>
  <c r="P53" i="3"/>
  <c r="T53" i="3" s="1"/>
  <c r="O53" i="3"/>
  <c r="O57" i="3" s="1"/>
  <c r="M53" i="3"/>
  <c r="M57" i="3" s="1"/>
  <c r="K53" i="3"/>
  <c r="I53" i="3"/>
  <c r="Q53" i="3" s="1"/>
  <c r="G53" i="3"/>
  <c r="G57" i="3" s="1"/>
  <c r="X52" i="3"/>
  <c r="W52" i="3"/>
  <c r="M51" i="3"/>
  <c r="W49" i="3"/>
  <c r="W48" i="3"/>
  <c r="S48" i="3"/>
  <c r="S47" i="3"/>
  <c r="N47" i="3"/>
  <c r="M47" i="3"/>
  <c r="M48" i="3" s="1"/>
  <c r="L47" i="3"/>
  <c r="J47" i="3"/>
  <c r="H47" i="3"/>
  <c r="E47" i="3"/>
  <c r="B47" i="3"/>
  <c r="X46" i="3"/>
  <c r="W46" i="3"/>
  <c r="W45" i="3"/>
  <c r="T44" i="3"/>
  <c r="P44" i="3"/>
  <c r="W44" i="3" s="1"/>
  <c r="T43" i="3"/>
  <c r="S43" i="3"/>
  <c r="P43" i="3"/>
  <c r="W43" i="3" s="1"/>
  <c r="X42" i="3"/>
  <c r="W42" i="3"/>
  <c r="W41" i="3"/>
  <c r="M41" i="3"/>
  <c r="F41" i="3"/>
  <c r="T40" i="3"/>
  <c r="S40" i="3"/>
  <c r="P40" i="3"/>
  <c r="W40" i="3" s="1"/>
  <c r="O40" i="3"/>
  <c r="M40" i="3"/>
  <c r="K40" i="3"/>
  <c r="I40" i="3"/>
  <c r="Q40" i="3" s="1"/>
  <c r="G40" i="3"/>
  <c r="T39" i="3"/>
  <c r="S39" i="3"/>
  <c r="P39" i="3"/>
  <c r="W39" i="3" s="1"/>
  <c r="O39" i="3"/>
  <c r="M39" i="3"/>
  <c r="K39" i="3"/>
  <c r="I39" i="3"/>
  <c r="Q39" i="3" s="1"/>
  <c r="G39" i="3"/>
  <c r="T38" i="3"/>
  <c r="S38" i="3"/>
  <c r="P38" i="3"/>
  <c r="W38" i="3" s="1"/>
  <c r="O38" i="3"/>
  <c r="M38" i="3"/>
  <c r="K38" i="3"/>
  <c r="I38" i="3"/>
  <c r="Q38" i="3" s="1"/>
  <c r="G38" i="3"/>
  <c r="T37" i="3"/>
  <c r="S37" i="3"/>
  <c r="S41" i="3" s="1"/>
  <c r="P37" i="3"/>
  <c r="W37" i="3" s="1"/>
  <c r="O37" i="3"/>
  <c r="O41" i="3" s="1"/>
  <c r="M37" i="3"/>
  <c r="K37" i="3"/>
  <c r="K41" i="3" s="1"/>
  <c r="I37" i="3"/>
  <c r="I41" i="3" s="1"/>
  <c r="G37" i="3"/>
  <c r="G41" i="3" s="1"/>
  <c r="X36" i="3"/>
  <c r="W36" i="3"/>
  <c r="X35" i="3"/>
  <c r="W35" i="3"/>
  <c r="W34" i="3"/>
  <c r="W33" i="3"/>
  <c r="T33" i="3"/>
  <c r="P33" i="3"/>
  <c r="W32" i="3"/>
  <c r="T32" i="3"/>
  <c r="P32" i="3"/>
  <c r="W31" i="3"/>
  <c r="T31" i="3"/>
  <c r="P31" i="3"/>
  <c r="K31" i="3"/>
  <c r="W27" i="3"/>
  <c r="S27" i="3"/>
  <c r="S33" i="3" s="1"/>
  <c r="U26" i="3"/>
  <c r="S26" i="3"/>
  <c r="P26" i="3"/>
  <c r="O26" i="3"/>
  <c r="M26" i="3"/>
  <c r="K26" i="3"/>
  <c r="I26" i="3"/>
  <c r="Q26" i="3" s="1"/>
  <c r="X26" i="3" s="1"/>
  <c r="G26" i="3"/>
  <c r="U25" i="3"/>
  <c r="S25" i="3"/>
  <c r="P25" i="3"/>
  <c r="O25" i="3"/>
  <c r="M25" i="3"/>
  <c r="K25" i="3"/>
  <c r="I25" i="3"/>
  <c r="Q25" i="3" s="1"/>
  <c r="X25" i="3" s="1"/>
  <c r="G25" i="3"/>
  <c r="S24" i="3"/>
  <c r="P24" i="3"/>
  <c r="O24" i="3"/>
  <c r="O27" i="3" s="1"/>
  <c r="O33" i="3" s="1"/>
  <c r="M24" i="3"/>
  <c r="M27" i="3" s="1"/>
  <c r="K24" i="3"/>
  <c r="K27" i="3" s="1"/>
  <c r="K33" i="3" s="1"/>
  <c r="I24" i="3"/>
  <c r="Q24" i="3" s="1"/>
  <c r="X24" i="3" s="1"/>
  <c r="G24" i="3"/>
  <c r="G27" i="3" s="1"/>
  <c r="G33" i="3" s="1"/>
  <c r="X23" i="3"/>
  <c r="W23" i="3"/>
  <c r="W22" i="3"/>
  <c r="K22" i="3"/>
  <c r="K32" i="3" s="1"/>
  <c r="K34" i="3" s="1"/>
  <c r="W21" i="3"/>
  <c r="T20" i="3"/>
  <c r="S20" i="3"/>
  <c r="P20" i="3"/>
  <c r="W20" i="3" s="1"/>
  <c r="O20" i="3"/>
  <c r="M20" i="3"/>
  <c r="K20" i="3"/>
  <c r="I20" i="3"/>
  <c r="G20" i="3"/>
  <c r="T19" i="3"/>
  <c r="S19" i="3"/>
  <c r="P19" i="3"/>
  <c r="W19" i="3" s="1"/>
  <c r="O19" i="3"/>
  <c r="M19" i="3"/>
  <c r="K19" i="3"/>
  <c r="I19" i="3"/>
  <c r="Q19" i="3" s="1"/>
  <c r="U19" i="3" s="1"/>
  <c r="G19" i="3"/>
  <c r="T18" i="3"/>
  <c r="S18" i="3"/>
  <c r="P18" i="3"/>
  <c r="W18" i="3" s="1"/>
  <c r="O18" i="3"/>
  <c r="M18" i="3"/>
  <c r="K18" i="3"/>
  <c r="I18" i="3"/>
  <c r="Q18" i="3" s="1"/>
  <c r="X18" i="3" s="1"/>
  <c r="G18" i="3"/>
  <c r="T17" i="3"/>
  <c r="S17" i="3"/>
  <c r="P17" i="3"/>
  <c r="W17" i="3" s="1"/>
  <c r="O17" i="3"/>
  <c r="M17" i="3"/>
  <c r="K17" i="3"/>
  <c r="I17" i="3"/>
  <c r="G17" i="3"/>
  <c r="T16" i="3"/>
  <c r="S16" i="3"/>
  <c r="P16" i="3"/>
  <c r="W16" i="3" s="1"/>
  <c r="O16" i="3"/>
  <c r="M16" i="3"/>
  <c r="K16" i="3"/>
  <c r="I16" i="3"/>
  <c r="G16" i="3"/>
  <c r="T15" i="3"/>
  <c r="S15" i="3"/>
  <c r="P15" i="3"/>
  <c r="W15" i="3" s="1"/>
  <c r="O15" i="3"/>
  <c r="O21" i="3" s="1"/>
  <c r="O22" i="3" s="1"/>
  <c r="M15" i="3"/>
  <c r="M21" i="3" s="1"/>
  <c r="M22" i="3" s="1"/>
  <c r="K15" i="3"/>
  <c r="K21" i="3" s="1"/>
  <c r="I15" i="3"/>
  <c r="Q15" i="3" s="1"/>
  <c r="U15" i="3" s="1"/>
  <c r="G15" i="3"/>
  <c r="G21" i="3" s="1"/>
  <c r="X14" i="3"/>
  <c r="W14" i="3"/>
  <c r="T14" i="3"/>
  <c r="W13" i="3"/>
  <c r="S13" i="3"/>
  <c r="S31" i="3" s="1"/>
  <c r="T12" i="3"/>
  <c r="S12" i="3"/>
  <c r="P12" i="3"/>
  <c r="W12" i="3" s="1"/>
  <c r="O12" i="3"/>
  <c r="M12" i="3"/>
  <c r="K12" i="3"/>
  <c r="I12" i="3"/>
  <c r="G12" i="3"/>
  <c r="S11" i="3"/>
  <c r="P11" i="3"/>
  <c r="W11" i="3" s="1"/>
  <c r="O11" i="3"/>
  <c r="M11" i="3"/>
  <c r="K11" i="3"/>
  <c r="I11" i="3"/>
  <c r="Q11" i="3" s="1"/>
  <c r="X11" i="3" s="1"/>
  <c r="G11" i="3"/>
  <c r="S10" i="3"/>
  <c r="P10" i="3"/>
  <c r="W10" i="3" s="1"/>
  <c r="O10" i="3"/>
  <c r="M10" i="3"/>
  <c r="K10" i="3"/>
  <c r="I10" i="3"/>
  <c r="Q10" i="3" s="1"/>
  <c r="X10" i="3" s="1"/>
  <c r="G10" i="3"/>
  <c r="T9" i="3"/>
  <c r="S9" i="3"/>
  <c r="P9" i="3"/>
  <c r="W9" i="3" s="1"/>
  <c r="O9" i="3"/>
  <c r="O13" i="3" s="1"/>
  <c r="M9" i="3"/>
  <c r="M13" i="3" s="1"/>
  <c r="M31" i="3" s="1"/>
  <c r="K9" i="3"/>
  <c r="K13" i="3" s="1"/>
  <c r="K43" i="3" s="1"/>
  <c r="I9" i="3"/>
  <c r="I13" i="3" s="1"/>
  <c r="G9" i="3"/>
  <c r="G13" i="3" s="1"/>
  <c r="E16" i="2"/>
  <c r="D16" i="2"/>
  <c r="F15" i="2"/>
  <c r="E15" i="2"/>
  <c r="D15" i="2"/>
  <c r="C15" i="2"/>
  <c r="B15" i="2"/>
  <c r="E14" i="2"/>
  <c r="D14" i="2"/>
  <c r="C14" i="2"/>
  <c r="E13" i="2"/>
  <c r="E12" i="2"/>
  <c r="D12" i="2"/>
  <c r="C12" i="2"/>
  <c r="C11" i="2"/>
  <c r="E8" i="2"/>
  <c r="D8" i="2"/>
  <c r="C8" i="2"/>
  <c r="B8" i="2"/>
  <c r="O32" i="3" l="1"/>
  <c r="O28" i="3"/>
  <c r="G22" i="3"/>
  <c r="G31" i="3"/>
  <c r="G43" i="3"/>
  <c r="O31" i="3"/>
  <c r="O34" i="3" s="1"/>
  <c r="O43" i="3"/>
  <c r="I31" i="3"/>
  <c r="I43" i="3"/>
  <c r="Q13" i="3"/>
  <c r="X125" i="3"/>
  <c r="U125" i="3"/>
  <c r="X117" i="3"/>
  <c r="U117" i="3"/>
  <c r="M32" i="3"/>
  <c r="M28" i="3"/>
  <c r="W74" i="3"/>
  <c r="T74" i="3"/>
  <c r="U127" i="3"/>
  <c r="X127" i="3"/>
  <c r="T10" i="3"/>
  <c r="Q12" i="3"/>
  <c r="S21" i="3"/>
  <c r="S22" i="3" s="1"/>
  <c r="Q20" i="3"/>
  <c r="U24" i="3"/>
  <c r="U69" i="3"/>
  <c r="X69" i="3"/>
  <c r="T86" i="3"/>
  <c r="W86" i="3"/>
  <c r="Q101" i="3"/>
  <c r="I105" i="3"/>
  <c r="X113" i="3"/>
  <c r="U113" i="3"/>
  <c r="X115" i="3"/>
  <c r="U115" i="3"/>
  <c r="X119" i="3"/>
  <c r="U119" i="3"/>
  <c r="T119" i="3"/>
  <c r="W119" i="3"/>
  <c r="X123" i="3"/>
  <c r="U123" i="3"/>
  <c r="Q41" i="3"/>
  <c r="X38" i="3"/>
  <c r="U38" i="3"/>
  <c r="X39" i="3"/>
  <c r="U39" i="3"/>
  <c r="X40" i="3"/>
  <c r="U40" i="3"/>
  <c r="U74" i="3"/>
  <c r="X74" i="3"/>
  <c r="U87" i="3"/>
  <c r="X87" i="3"/>
  <c r="Q16" i="3"/>
  <c r="M33" i="3"/>
  <c r="M34" i="3" s="1"/>
  <c r="M43" i="3"/>
  <c r="P47" i="3"/>
  <c r="I47" i="3"/>
  <c r="M78" i="3"/>
  <c r="D11" i="2" s="1"/>
  <c r="X56" i="3"/>
  <c r="U56" i="3"/>
  <c r="W69" i="3"/>
  <c r="T69" i="3"/>
  <c r="I88" i="3"/>
  <c r="Q86" i="3"/>
  <c r="U91" i="3"/>
  <c r="X91" i="3"/>
  <c r="Q9" i="3"/>
  <c r="U10" i="3"/>
  <c r="T11" i="3"/>
  <c r="Q17" i="3"/>
  <c r="I27" i="3"/>
  <c r="I57" i="3"/>
  <c r="Q54" i="3"/>
  <c r="X55" i="3"/>
  <c r="U55" i="3"/>
  <c r="U64" i="3"/>
  <c r="X64" i="3"/>
  <c r="Q93" i="3"/>
  <c r="U94" i="3"/>
  <c r="X94" i="3"/>
  <c r="U95" i="3"/>
  <c r="X95" i="3"/>
  <c r="X118" i="3"/>
  <c r="U118" i="3"/>
  <c r="X126" i="3"/>
  <c r="U126" i="3"/>
  <c r="U130" i="3"/>
  <c r="X130" i="3"/>
  <c r="U11" i="3"/>
  <c r="X15" i="3"/>
  <c r="U18" i="3"/>
  <c r="X19" i="3"/>
  <c r="K28" i="3"/>
  <c r="T24" i="3"/>
  <c r="W24" i="3"/>
  <c r="T25" i="3"/>
  <c r="W25" i="3"/>
  <c r="T26" i="3"/>
  <c r="W26" i="3"/>
  <c r="X53" i="3"/>
  <c r="U53" i="3"/>
  <c r="W56" i="3"/>
  <c r="I71" i="3"/>
  <c r="Q71" i="3" s="1"/>
  <c r="X111" i="3"/>
  <c r="U111" i="3"/>
  <c r="T111" i="3"/>
  <c r="W111" i="3"/>
  <c r="I120" i="3"/>
  <c r="Q129" i="3"/>
  <c r="G78" i="3"/>
  <c r="O78" i="3"/>
  <c r="E11" i="2" s="1"/>
  <c r="Q65" i="3"/>
  <c r="W76" i="3"/>
  <c r="T76" i="3"/>
  <c r="K97" i="3"/>
  <c r="C13" i="2" s="1"/>
  <c r="Q100" i="3"/>
  <c r="K120" i="3"/>
  <c r="K131" i="3" s="1"/>
  <c r="C16" i="2" s="1"/>
  <c r="S131" i="3"/>
  <c r="I21" i="3"/>
  <c r="Q37" i="3"/>
  <c r="O47" i="3"/>
  <c r="O48" i="3" s="1"/>
  <c r="K47" i="3"/>
  <c r="K48" i="3" s="1"/>
  <c r="G47" i="3"/>
  <c r="G48" i="3" s="1"/>
  <c r="W53" i="3"/>
  <c r="W55" i="3"/>
  <c r="Q59" i="3"/>
  <c r="Q66" i="3"/>
  <c r="Q80" i="3"/>
  <c r="W80" i="3"/>
  <c r="T80" i="3"/>
  <c r="M97" i="3"/>
  <c r="D13" i="2" s="1"/>
  <c r="S96" i="3"/>
  <c r="S97" i="3" s="1"/>
  <c r="S61" i="3"/>
  <c r="S78" i="3" s="1"/>
  <c r="Q60" i="3"/>
  <c r="Q63" i="3"/>
  <c r="X76" i="3"/>
  <c r="I82" i="3"/>
  <c r="G131" i="3"/>
  <c r="U112" i="3"/>
  <c r="I61" i="3"/>
  <c r="Q61" i="3" s="1"/>
  <c r="I67" i="3"/>
  <c r="Q67" i="3" s="1"/>
  <c r="Q70" i="3"/>
  <c r="Q73" i="3"/>
  <c r="Q75" i="3"/>
  <c r="I77" i="3"/>
  <c r="Q77" i="3" s="1"/>
  <c r="X77" i="3" s="1"/>
  <c r="S82" i="3"/>
  <c r="X104" i="3"/>
  <c r="Q103" i="3"/>
  <c r="Q108" i="3"/>
  <c r="Q107" i="3"/>
  <c r="W112" i="3"/>
  <c r="W114" i="3"/>
  <c r="W116" i="3"/>
  <c r="W118" i="3"/>
  <c r="W122" i="3"/>
  <c r="W124" i="3"/>
  <c r="W126" i="3"/>
  <c r="S77" i="3"/>
  <c r="Q81" i="3"/>
  <c r="Q96" i="3"/>
  <c r="G105" i="3"/>
  <c r="Q122" i="3"/>
  <c r="U103" i="3" l="1"/>
  <c r="X103" i="3"/>
  <c r="X61" i="3"/>
  <c r="U61" i="3"/>
  <c r="X129" i="3"/>
  <c r="U129" i="3"/>
  <c r="Q47" i="3"/>
  <c r="I48" i="3"/>
  <c r="Q48" i="3" s="1"/>
  <c r="X48" i="3" s="1"/>
  <c r="X41" i="3"/>
  <c r="U41" i="3"/>
  <c r="X101" i="3"/>
  <c r="U101" i="3"/>
  <c r="S28" i="3"/>
  <c r="S32" i="3"/>
  <c r="S34" i="3" s="1"/>
  <c r="X81" i="3"/>
  <c r="U81" i="3"/>
  <c r="X73" i="3"/>
  <c r="U73" i="3"/>
  <c r="X80" i="3"/>
  <c r="U80" i="3"/>
  <c r="X37" i="3"/>
  <c r="U37" i="3"/>
  <c r="U65" i="3"/>
  <c r="X65" i="3"/>
  <c r="I131" i="3"/>
  <c r="Q120" i="3"/>
  <c r="X9" i="3"/>
  <c r="U9" i="3"/>
  <c r="X86" i="3"/>
  <c r="U86" i="3"/>
  <c r="T47" i="3"/>
  <c r="W47" i="3"/>
  <c r="X12" i="3"/>
  <c r="U12" i="3"/>
  <c r="M44" i="3"/>
  <c r="D9" i="2"/>
  <c r="U13" i="3"/>
  <c r="X13" i="3"/>
  <c r="G32" i="3"/>
  <c r="G28" i="3"/>
  <c r="X122" i="3"/>
  <c r="U122" i="3"/>
  <c r="U107" i="3"/>
  <c r="X107" i="3"/>
  <c r="X70" i="3"/>
  <c r="U70" i="3"/>
  <c r="U63" i="3"/>
  <c r="X63" i="3"/>
  <c r="U66" i="3"/>
  <c r="X66" i="3"/>
  <c r="Q21" i="3"/>
  <c r="I22" i="3"/>
  <c r="X71" i="3"/>
  <c r="U71" i="3"/>
  <c r="K44" i="3"/>
  <c r="K45" i="3" s="1"/>
  <c r="K49" i="3" s="1"/>
  <c r="K50" i="3" s="1"/>
  <c r="C10" i="2" s="1"/>
  <c r="C9" i="2"/>
  <c r="C17" i="2" s="1"/>
  <c r="K133" i="3"/>
  <c r="K136" i="3" s="1"/>
  <c r="U93" i="3"/>
  <c r="X93" i="3"/>
  <c r="U17" i="3"/>
  <c r="X17" i="3"/>
  <c r="Q88" i="3"/>
  <c r="I97" i="3"/>
  <c r="M45" i="3"/>
  <c r="M49" i="3" s="1"/>
  <c r="U16" i="3"/>
  <c r="X16" i="3"/>
  <c r="Q43" i="3"/>
  <c r="O44" i="3"/>
  <c r="O45" i="3" s="1"/>
  <c r="O49" i="3" s="1"/>
  <c r="O50" i="3" s="1"/>
  <c r="E9" i="2"/>
  <c r="X96" i="3"/>
  <c r="U96" i="3"/>
  <c r="X75" i="3"/>
  <c r="U75" i="3"/>
  <c r="Q82" i="3"/>
  <c r="B12" i="2"/>
  <c r="F12" i="2" s="1"/>
  <c r="I78" i="3"/>
  <c r="Q57" i="3"/>
  <c r="G34" i="3"/>
  <c r="U100" i="3"/>
  <c r="X100" i="3"/>
  <c r="I33" i="3"/>
  <c r="Q33" i="3" s="1"/>
  <c r="Q27" i="3"/>
  <c r="X108" i="3"/>
  <c r="U108" i="3"/>
  <c r="X67" i="3"/>
  <c r="U67" i="3"/>
  <c r="U60" i="3"/>
  <c r="X60" i="3"/>
  <c r="U59" i="3"/>
  <c r="X59" i="3"/>
  <c r="X54" i="3"/>
  <c r="U54" i="3"/>
  <c r="Q105" i="3"/>
  <c r="B14" i="2"/>
  <c r="F14" i="2" s="1"/>
  <c r="U20" i="3"/>
  <c r="X20" i="3"/>
  <c r="U77" i="3"/>
  <c r="Q31" i="3"/>
  <c r="E10" i="2" l="1"/>
  <c r="O133" i="3"/>
  <c r="O136" i="3" s="1"/>
  <c r="X105" i="3"/>
  <c r="U105" i="3"/>
  <c r="X27" i="3"/>
  <c r="U27" i="3"/>
  <c r="X82" i="3"/>
  <c r="U82" i="3"/>
  <c r="K138" i="3"/>
  <c r="K141" i="3" s="1"/>
  <c r="C3" i="2" s="1"/>
  <c r="C5" i="2" s="1"/>
  <c r="C18" i="2"/>
  <c r="U120" i="3"/>
  <c r="X120" i="3"/>
  <c r="X57" i="3"/>
  <c r="U57" i="3"/>
  <c r="I32" i="3"/>
  <c r="I28" i="3"/>
  <c r="Q22" i="3"/>
  <c r="G44" i="3"/>
  <c r="G45" i="3" s="1"/>
  <c r="G49" i="3" s="1"/>
  <c r="Q131" i="3"/>
  <c r="B16" i="2"/>
  <c r="F16" i="2" s="1"/>
  <c r="U31" i="3"/>
  <c r="X31" i="3"/>
  <c r="Q78" i="3"/>
  <c r="B11" i="2"/>
  <c r="F11" i="2" s="1"/>
  <c r="Q97" i="3"/>
  <c r="B13" i="2"/>
  <c r="F13" i="2" s="1"/>
  <c r="X21" i="3"/>
  <c r="U21" i="3"/>
  <c r="U48" i="3"/>
  <c r="G50" i="3"/>
  <c r="G133" i="3" s="1"/>
  <c r="G136" i="3" s="1"/>
  <c r="G138" i="3" s="1"/>
  <c r="G141" i="3" s="1"/>
  <c r="U33" i="3"/>
  <c r="X33" i="3"/>
  <c r="E17" i="2"/>
  <c r="C19" i="2"/>
  <c r="C21" i="2" s="1"/>
  <c r="S44" i="3"/>
  <c r="S45" i="3" s="1"/>
  <c r="S49" i="3" s="1"/>
  <c r="S50" i="3" s="1"/>
  <c r="S133" i="3" s="1"/>
  <c r="S136" i="3" s="1"/>
  <c r="S138" i="3" s="1"/>
  <c r="S141" i="3" s="1"/>
  <c r="F20" i="2" s="1"/>
  <c r="U43" i="3"/>
  <c r="X43" i="3"/>
  <c r="X88" i="3"/>
  <c r="U88" i="3"/>
  <c r="X47" i="3"/>
  <c r="U47" i="3"/>
  <c r="M50" i="3"/>
  <c r="Q32" i="3" l="1"/>
  <c r="I34" i="3"/>
  <c r="U97" i="3"/>
  <c r="X97" i="3"/>
  <c r="U22" i="3"/>
  <c r="X22" i="3"/>
  <c r="O138" i="3"/>
  <c r="O141" i="3" s="1"/>
  <c r="E4" i="2" s="1"/>
  <c r="E5" i="2" s="1"/>
  <c r="E18" i="2"/>
  <c r="E19" i="2" s="1"/>
  <c r="E21" i="2" s="1"/>
  <c r="D10" i="2"/>
  <c r="D17" i="2" s="1"/>
  <c r="M133" i="3"/>
  <c r="M136" i="3" s="1"/>
  <c r="X78" i="3"/>
  <c r="U78" i="3"/>
  <c r="X131" i="3"/>
  <c r="U131" i="3"/>
  <c r="I44" i="3"/>
  <c r="Q28" i="3"/>
  <c r="B9" i="2"/>
  <c r="M138" i="3" l="1"/>
  <c r="M141" i="3" s="1"/>
  <c r="D4" i="2" s="1"/>
  <c r="D18" i="2"/>
  <c r="D19" i="2" s="1"/>
  <c r="D21" i="2" s="1"/>
  <c r="F9" i="2"/>
  <c r="Q34" i="3"/>
  <c r="X28" i="3"/>
  <c r="U28" i="3"/>
  <c r="U32" i="3"/>
  <c r="X32" i="3"/>
  <c r="Q44" i="3"/>
  <c r="I45" i="3"/>
  <c r="X44" i="3" l="1"/>
  <c r="U44" i="3"/>
  <c r="Q45" i="3"/>
  <c r="I49" i="3"/>
  <c r="X34" i="3"/>
  <c r="U34" i="3"/>
  <c r="D5" i="2"/>
  <c r="F4" i="2"/>
  <c r="X45" i="3" l="1"/>
  <c r="U45" i="3"/>
  <c r="Q49" i="3"/>
  <c r="I50" i="3"/>
  <c r="Q50" i="3" l="1"/>
  <c r="B10" i="2"/>
  <c r="I133" i="3"/>
  <c r="X49" i="3"/>
  <c r="U49" i="3"/>
  <c r="Q133" i="3" l="1"/>
  <c r="I136" i="3"/>
  <c r="F10" i="2"/>
  <c r="F17" i="2" s="1"/>
  <c r="B17" i="2"/>
  <c r="X50" i="3"/>
  <c r="U50" i="3"/>
  <c r="I138" i="3" l="1"/>
  <c r="Q136" i="3"/>
  <c r="B18" i="2"/>
  <c r="F18" i="2" s="1"/>
  <c r="F19" i="2" s="1"/>
  <c r="F21" i="2" s="1"/>
  <c r="X133" i="3"/>
  <c r="U133" i="3"/>
  <c r="X136" i="3" l="1"/>
  <c r="U136" i="3"/>
  <c r="Q138" i="3"/>
  <c r="I141" i="3"/>
  <c r="B3" i="2" s="1"/>
  <c r="B19" i="2"/>
  <c r="B21" i="2" s="1"/>
  <c r="B5" i="2" l="1"/>
  <c r="F3" i="2"/>
  <c r="F5" i="2" s="1"/>
  <c r="X138" i="3"/>
  <c r="Q141" i="3"/>
  <c r="X141" i="3" s="1"/>
  <c r="U138" i="3"/>
  <c r="U141" i="3" s="1"/>
</calcChain>
</file>

<file path=xl/sharedStrings.xml><?xml version="1.0" encoding="utf-8"?>
<sst xmlns="http://schemas.openxmlformats.org/spreadsheetml/2006/main" count="292" uniqueCount="199">
  <si>
    <t>Sectors</t>
  </si>
  <si>
    <t>Agriculture</t>
  </si>
  <si>
    <t>Multipurpose Cash Assistance</t>
  </si>
  <si>
    <t>Economic Recovery and Market Systems</t>
  </si>
  <si>
    <t>Natural Hazards and Technological Risks (NHTR)</t>
  </si>
  <si>
    <t>Food Assistance*</t>
  </si>
  <si>
    <t>Nutrition*</t>
  </si>
  <si>
    <t>Health</t>
  </si>
  <si>
    <t>Protection</t>
  </si>
  <si>
    <t>Humanitarian Coordination, Information Management, and Assessments (HCIMA)</t>
  </si>
  <si>
    <t>Disaster Risk Reduction Policy and Practice (DRRPP)</t>
  </si>
  <si>
    <t>Humanitarian Policy, Studies, Analysis, or Applications (HPSAA)</t>
  </si>
  <si>
    <t>Shelter and Settlements</t>
  </si>
  <si>
    <t>Logistics Support</t>
  </si>
  <si>
    <t>Water, Sanitation, and Hygiene (WASH)</t>
  </si>
  <si>
    <t>Monitoring and Evaluation</t>
  </si>
  <si>
    <t>Budget Summary</t>
  </si>
  <si>
    <t xml:space="preserve">Provide an illustrative budget overview grouped by proposed purpose(s) and broken down by sector. </t>
  </si>
  <si>
    <t>Notes</t>
  </si>
  <si>
    <t>This budget is meant to be an illustrative sample and is not indicative of all BHA requirements and guidelines.</t>
  </si>
  <si>
    <t>A detailed, sector-based budget must also be provided for each sub-award in a separate tab.</t>
  </si>
  <si>
    <t>Budget Summary by Purpose</t>
  </si>
  <si>
    <t>Purpose*</t>
  </si>
  <si>
    <t>Food Assistance</t>
  </si>
  <si>
    <t>WASH</t>
  </si>
  <si>
    <t>Total Estimated Amount</t>
  </si>
  <si>
    <t>Purpose 1</t>
  </si>
  <si>
    <t>Purpose 2</t>
  </si>
  <si>
    <t>Budget Summary by Cost Category</t>
  </si>
  <si>
    <t>Cost Category</t>
  </si>
  <si>
    <t>Personnel</t>
  </si>
  <si>
    <t>Fringe Benefits</t>
  </si>
  <si>
    <t>Travel and Transport</t>
  </si>
  <si>
    <t>Equipment at/above $5,000</t>
  </si>
  <si>
    <t>Supplies</t>
  </si>
  <si>
    <t>Sub-awards and Contracts</t>
  </si>
  <si>
    <t>Construction</t>
  </si>
  <si>
    <t>Other Direct Costs</t>
  </si>
  <si>
    <t>Total Direct Costs</t>
  </si>
  <si>
    <t xml:space="preserve">Indirect Costs </t>
  </si>
  <si>
    <t>Total BHA Resources Requested</t>
  </si>
  <si>
    <t>Cost Share</t>
  </si>
  <si>
    <t>Total Activity Value</t>
  </si>
  <si>
    <t>*Each sector can contribute to only one purpose.</t>
  </si>
  <si>
    <t>ACTIVITY TITLE:</t>
  </si>
  <si>
    <t>COUNTRY/REGION:</t>
  </si>
  <si>
    <t>ORGANIZATION NAME:</t>
  </si>
  <si>
    <t>DATE/SUBMITTED:</t>
  </si>
  <si>
    <t>Total Federal Costs</t>
  </si>
  <si>
    <t>Total Federal Estimated Costs</t>
  </si>
  <si>
    <t>Total Non-Federal Cost Share</t>
  </si>
  <si>
    <t>Total Federal and Non-Federal Activity Costs</t>
  </si>
  <si>
    <t>Federal Share Checks</t>
  </si>
  <si>
    <t>QTY</t>
  </si>
  <si>
    <t xml:space="preserve">LOE/Rate </t>
  </si>
  <si>
    <t>Unit of Measure (Days, Mos., Trips, Etc.)</t>
  </si>
  <si>
    <t>No. of Units</t>
  </si>
  <si>
    <t>Unit Cost (US $ only)</t>
  </si>
  <si>
    <t xml:space="preserve">Amt (US$) </t>
  </si>
  <si>
    <t xml:space="preserve">No. of Units </t>
  </si>
  <si>
    <t>Unit Check</t>
  </si>
  <si>
    <t>Amt Check</t>
  </si>
  <si>
    <t>1.1 Field Staff</t>
  </si>
  <si>
    <t>Expatriates</t>
  </si>
  <si>
    <t>Program Manager</t>
  </si>
  <si>
    <t>Months</t>
  </si>
  <si>
    <t>Operations Manager</t>
  </si>
  <si>
    <t>Country Director</t>
  </si>
  <si>
    <t>Financial Manager</t>
  </si>
  <si>
    <t>SUBTOTAL: Expatriate Field Salaries</t>
  </si>
  <si>
    <t>Local Staff</t>
  </si>
  <si>
    <t>Deputy Program Manager</t>
  </si>
  <si>
    <t>Internal Compliance/Risk Manager</t>
  </si>
  <si>
    <t>Distribution Assistant</t>
  </si>
  <si>
    <t>Field Officer</t>
  </si>
  <si>
    <t>Project Accountant</t>
  </si>
  <si>
    <t>Drivers</t>
  </si>
  <si>
    <t>SUBTOTAL: Local Field Staff</t>
  </si>
  <si>
    <t>1.1 SUBTOTAL: Field Staff</t>
  </si>
  <si>
    <t>1.2  Headquarters Staff</t>
  </si>
  <si>
    <t>Project Coordinator</t>
  </si>
  <si>
    <t>Safety and Security Officer</t>
  </si>
  <si>
    <t>M&amp;E Specialist</t>
  </si>
  <si>
    <t>1.2 SUBTOTAL: HQ Staff</t>
  </si>
  <si>
    <t>TOTAL: PERSONNEL</t>
  </si>
  <si>
    <t>2. Fringe Benefits</t>
  </si>
  <si>
    <t>Rate</t>
  </si>
  <si>
    <t>2.1 Benefits</t>
  </si>
  <si>
    <t>Expatriate Staff @ X%</t>
  </si>
  <si>
    <t>Salary</t>
  </si>
  <si>
    <t xml:space="preserve">Local Staff @ X% </t>
  </si>
  <si>
    <t>Headquarters Staff @ X%</t>
  </si>
  <si>
    <t>2.1 SUBTOTAL: Benefits</t>
  </si>
  <si>
    <t>2.2 Allowances</t>
  </si>
  <si>
    <t>Housing</t>
  </si>
  <si>
    <t>SUBTOTAL: Housing</t>
  </si>
  <si>
    <t>Post-Differential (if applicable)</t>
  </si>
  <si>
    <t xml:space="preserve">Expatriate Field Staff </t>
  </si>
  <si>
    <t>Field Salaries</t>
  </si>
  <si>
    <t>HQ Staff</t>
  </si>
  <si>
    <t>HQ Staff Salaries in field</t>
  </si>
  <si>
    <t>SUBTOTAL: Post-Differentail</t>
  </si>
  <si>
    <t>Other Allowances</t>
  </si>
  <si>
    <t>Duty of Care (if applicable)</t>
  </si>
  <si>
    <t>SUBOTAL: Other Allowances</t>
  </si>
  <si>
    <t>2.2 SUBTOTAL: Allowances</t>
  </si>
  <si>
    <t>TOTAL: FRINGE BENEFITS</t>
  </si>
  <si>
    <t>3. Travel and Transport</t>
  </si>
  <si>
    <t>3.1 International and Regional Air Travel</t>
  </si>
  <si>
    <t>RT</t>
  </si>
  <si>
    <t>3.1 SUBTOTAL: International/Regional  Air Travel</t>
  </si>
  <si>
    <t>3.2 In-Country Air Travel</t>
  </si>
  <si>
    <t>3.2 SUBTOTAL: In-Country Air Travel</t>
  </si>
  <si>
    <t>3.3 International/Regional Per Diem</t>
  </si>
  <si>
    <t>Days</t>
  </si>
  <si>
    <t>3.3 SUBTOTAL: International/Regional  Per Diem</t>
  </si>
  <si>
    <t>3.4 In-Country Per Diem</t>
  </si>
  <si>
    <t>3.4 SUBTOTAL: In-Country Per Diem</t>
  </si>
  <si>
    <t>3.5 In-Country Ground Transportation</t>
  </si>
  <si>
    <t>Lumpsum</t>
  </si>
  <si>
    <t>3.5 SUBTOTAL:  In-Country Ground Transportations</t>
  </si>
  <si>
    <t>TOTAL: TRAVEL AND TRANSPORT</t>
  </si>
  <si>
    <t>4. Equipment at/above $5,000</t>
  </si>
  <si>
    <t>Generator</t>
  </si>
  <si>
    <t>Each</t>
  </si>
  <si>
    <t>Vehicle Purchase</t>
  </si>
  <si>
    <t>TOTAL: EQUIPMENT AT/ABOVE $5,000</t>
  </si>
  <si>
    <t>5. Supplies</t>
  </si>
  <si>
    <t xml:space="preserve">The below are for illustrative purposes only. Enter line-item costs that are relevant to your application, e.g. transfers for beneficiaries, supplies for meetings, kits for distribution, warehousing, and so on. Group these as appropriate, such as by intervention.
</t>
  </si>
  <si>
    <t>5.1 Cash and Vouchers</t>
  </si>
  <si>
    <t xml:space="preserve">Food Voucher </t>
  </si>
  <si>
    <t>Voucher System Management Fees</t>
  </si>
  <si>
    <t>Cash Transfer Value</t>
  </si>
  <si>
    <t>5.1 SUBOTAL: Cash and Vouchers</t>
  </si>
  <si>
    <t>5.2 Commodity Procurement, Transportation and Warehousing</t>
  </si>
  <si>
    <t>Seeds (direct distribution)</t>
  </si>
  <si>
    <t>Farming tool kits</t>
  </si>
  <si>
    <t>each</t>
  </si>
  <si>
    <t>Training for Farmer Groups</t>
  </si>
  <si>
    <t>Per session</t>
  </si>
  <si>
    <t>Regional Procurement Sorghum</t>
  </si>
  <si>
    <t>MT</t>
  </si>
  <si>
    <t>Local Transportation</t>
  </si>
  <si>
    <t>km</t>
  </si>
  <si>
    <t>Commodity Warehousing</t>
  </si>
  <si>
    <t>months</t>
  </si>
  <si>
    <t>5.2 SUBOTAL: Commodity Procurement, Transportation, and Warehousing</t>
  </si>
  <si>
    <t>TOTAL: SUPPLIES</t>
  </si>
  <si>
    <t>6. Sub-awards and Conracts</t>
  </si>
  <si>
    <t>6.1 Contracts</t>
  </si>
  <si>
    <t>6.1 SUBTOTAL: Contracts</t>
  </si>
  <si>
    <r>
      <t xml:space="preserve">6.2 Subawards </t>
    </r>
    <r>
      <rPr>
        <sz val="10"/>
        <color rgb="FFFF0000"/>
        <rFont val="Arial"/>
      </rPr>
      <t>(Remember all sub-awards need detailed budgets)</t>
    </r>
  </si>
  <si>
    <t>Sub-Grant to Local NGO Sub-Partner (see attached detailed budget and budget narrative)</t>
  </si>
  <si>
    <t>6.2 SUBTOTAL: Subaward</t>
  </si>
  <si>
    <t>TOTAL: SUB-AWARDS AND CONTRACTS</t>
  </si>
  <si>
    <t>7. Construction</t>
  </si>
  <si>
    <t>WASH Infrastructure Rehabilitation (See detailed BOQ)</t>
  </si>
  <si>
    <t>TOTAL: CONSTRUCTION</t>
  </si>
  <si>
    <t>8. Other</t>
  </si>
  <si>
    <t>8.1 Office Operation Costs</t>
  </si>
  <si>
    <t>Office Rent</t>
  </si>
  <si>
    <t>Office Supplies</t>
  </si>
  <si>
    <t>Office Utilities</t>
  </si>
  <si>
    <t>Communications</t>
  </si>
  <si>
    <t>Security</t>
  </si>
  <si>
    <t>Computers</t>
  </si>
  <si>
    <t>Vehicle Fuel</t>
  </si>
  <si>
    <t>Liters</t>
  </si>
  <si>
    <t>Vehicle Maintenance</t>
  </si>
  <si>
    <t>Vehicle Insurance</t>
  </si>
  <si>
    <t>8.1 SUBTOTAL: Office Operation Costs</t>
  </si>
  <si>
    <t>8.2 USAID Branding and Marking</t>
  </si>
  <si>
    <t>Project Sites</t>
  </si>
  <si>
    <t>1 sign/gate</t>
  </si>
  <si>
    <t>Vehicles</t>
  </si>
  <si>
    <t>Large Labels</t>
  </si>
  <si>
    <t>Vehicle Spares</t>
  </si>
  <si>
    <t>Small Labels</t>
  </si>
  <si>
    <t>Office</t>
  </si>
  <si>
    <t>Signs</t>
  </si>
  <si>
    <t>Office Equipment</t>
  </si>
  <si>
    <t>8.2 SUBTOTAL: USAID Branding and Marking</t>
  </si>
  <si>
    <t>8.3 Audit</t>
  </si>
  <si>
    <r>
      <t xml:space="preserve">2 CFR 200 Subpart F (or RCA) Audits </t>
    </r>
    <r>
      <rPr>
        <i/>
        <sz val="10"/>
        <rFont val="Arial"/>
      </rPr>
      <t>if not recovered under approved NICRA</t>
    </r>
  </si>
  <si>
    <t>8.3 SUBTOTAL: Audit</t>
  </si>
  <si>
    <t>TOTAL: OTHER</t>
  </si>
  <si>
    <t>TOTAL DIRECT COSTS</t>
  </si>
  <si>
    <t xml:space="preserve">9. Indirect Costs </t>
  </si>
  <si>
    <t>Approved/Applicable NICRA</t>
  </si>
  <si>
    <t>OR Deminimis rate (if applicable)</t>
  </si>
  <si>
    <t>TOTAL BHA FUNDS REQUESTED/TOTAL ESTIMATED AMOUNT</t>
  </si>
  <si>
    <t>-</t>
  </si>
  <si>
    <t>Program Income (If earned under other awards and/or to be added to this budget)</t>
  </si>
  <si>
    <t>TOTAL PROGRAM AMOUNT</t>
  </si>
  <si>
    <t>Annex A</t>
  </si>
  <si>
    <t>*Provide details per the requirements in BHA Emergency Application Guidance Annex A.</t>
  </si>
  <si>
    <t>BHA will fund the following sectors under these Guidelines</t>
  </si>
  <si>
    <r>
      <rPr>
        <b/>
        <sz val="14"/>
        <color rgb="FFFF0000"/>
        <rFont val="Arial"/>
        <family val="2"/>
      </rPr>
      <t>Sample Budget Sheet for BHA Funding for IDA Emergency awards</t>
    </r>
    <r>
      <rPr>
        <b/>
        <sz val="10"/>
        <color rgb="FFFF0000"/>
        <rFont val="Arial"/>
        <family val="2"/>
      </rPr>
      <t xml:space="preserve">
Sectors and specific cost categories should be individually tailored according the interventions included in each application. The below are for illustrative purposes only. Enter line-item costs that are relevant to your application.</t>
    </r>
  </si>
  <si>
    <t>The budget overview must also make the total amount requested clear, and include the proposed indirect cost rate, if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</si>
</sst>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0_);_(&quot;$&quot;* \(#,##0.00\);_(&quot;$&quot;* &quot;-&quot;_);_(@_)"/>
  </numFmts>
  <fonts count="31">
    <font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Gill Sans"/>
    </font>
    <font>
      <sz val="12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b/>
      <u/>
      <sz val="10"/>
      <color rgb="FFFF0000"/>
      <name val="Arial"/>
    </font>
    <font>
      <b/>
      <sz val="12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0"/>
      <color theme="0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theme="0"/>
      <name val="Arial"/>
    </font>
    <font>
      <sz val="12"/>
      <color theme="0"/>
      <name val="Arial"/>
    </font>
    <font>
      <sz val="10"/>
      <color rgb="FFFF0000"/>
      <name val="Arial"/>
    </font>
    <font>
      <i/>
      <sz val="10"/>
      <name val="Arial"/>
    </font>
    <font>
      <i/>
      <sz val="11"/>
      <color rgb="FF000000"/>
      <name val="Arial"/>
      <family val="2"/>
    </font>
    <font>
      <u/>
      <sz val="10"/>
      <color theme="10"/>
      <name val="Arial"/>
      <family val="2"/>
    </font>
    <font>
      <b/>
      <i/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004376"/>
        <bgColor rgb="FF004376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666666"/>
        <bgColor rgb="FF666666"/>
      </patternFill>
    </fill>
    <fill>
      <patternFill patternType="solid">
        <fgColor rgb="FFBFBFBF"/>
        <bgColor rgb="FFBFBFBF"/>
      </patternFill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34">
    <xf numFmtId="0" fontId="0" fillId="0" borderId="0" xfId="0" applyFont="1" applyAlignment="1"/>
    <xf numFmtId="0" fontId="2" fillId="0" borderId="0" xfId="0" applyFont="1"/>
    <xf numFmtId="0" fontId="3" fillId="3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164" fontId="9" fillId="6" borderId="7" xfId="0" applyNumberFormat="1" applyFont="1" applyFill="1" applyBorder="1" applyAlignment="1">
      <alignment horizontal="center" wrapText="1"/>
    </xf>
    <xf numFmtId="164" fontId="9" fillId="7" borderId="7" xfId="0" applyNumberFormat="1" applyFont="1" applyFill="1" applyBorder="1" applyAlignment="1">
      <alignment horizontal="center" wrapText="1"/>
    </xf>
    <xf numFmtId="164" fontId="9" fillId="6" borderId="8" xfId="0" applyNumberFormat="1" applyFont="1" applyFill="1" applyBorder="1" applyAlignment="1">
      <alignment horizontal="center" wrapText="1"/>
    </xf>
    <xf numFmtId="164" fontId="9" fillId="3" borderId="5" xfId="0" applyNumberFormat="1" applyFont="1" applyFill="1" applyBorder="1" applyAlignment="1">
      <alignment horizontal="center" wrapText="1"/>
    </xf>
    <xf numFmtId="164" fontId="9" fillId="3" borderId="5" xfId="0" applyNumberFormat="1" applyFont="1" applyFill="1" applyBorder="1" applyAlignment="1">
      <alignment horizontal="center" wrapText="1"/>
    </xf>
    <xf numFmtId="164" fontId="9" fillId="6" borderId="5" xfId="0" applyNumberFormat="1" applyFont="1" applyFill="1" applyBorder="1" applyAlignment="1">
      <alignment horizontal="center" wrapText="1"/>
    </xf>
    <xf numFmtId="0" fontId="10" fillId="6" borderId="5" xfId="0" applyFont="1" applyFill="1" applyBorder="1" applyAlignment="1">
      <alignment vertical="center" wrapText="1"/>
    </xf>
    <xf numFmtId="164" fontId="10" fillId="0" borderId="5" xfId="0" applyNumberFormat="1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10" fillId="6" borderId="7" xfId="0" applyNumberFormat="1" applyFont="1" applyFill="1" applyBorder="1" applyAlignment="1">
      <alignment horizontal="center" wrapText="1"/>
    </xf>
    <xf numFmtId="164" fontId="10" fillId="6" borderId="5" xfId="0" applyNumberFormat="1" applyFont="1" applyFill="1" applyBorder="1" applyAlignment="1">
      <alignment horizontal="center" wrapText="1"/>
    </xf>
    <xf numFmtId="164" fontId="10" fillId="0" borderId="5" xfId="0" applyNumberFormat="1" applyFont="1" applyBorder="1" applyAlignment="1">
      <alignment horizontal="left" wrapText="1"/>
    </xf>
    <xf numFmtId="0" fontId="10" fillId="6" borderId="5" xfId="0" applyFont="1" applyFill="1" applyBorder="1" applyAlignment="1">
      <alignment vertical="center" wrapText="1"/>
    </xf>
    <xf numFmtId="164" fontId="10" fillId="3" borderId="7" xfId="0" applyNumberFormat="1" applyFont="1" applyFill="1" applyBorder="1" applyAlignment="1">
      <alignment horizontal="center" wrapText="1"/>
    </xf>
    <xf numFmtId="164" fontId="10" fillId="0" borderId="5" xfId="0" applyNumberFormat="1" applyFont="1" applyBorder="1" applyAlignment="1">
      <alignment horizontal="center" wrapText="1"/>
    </xf>
    <xf numFmtId="164" fontId="10" fillId="6" borderId="7" xfId="0" applyNumberFormat="1" applyFont="1" applyFill="1" applyBorder="1" applyAlignment="1">
      <alignment horizontal="center" vertical="center" wrapText="1"/>
    </xf>
    <xf numFmtId="164" fontId="10" fillId="6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11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0" fillId="6" borderId="12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/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165" fontId="8" fillId="4" borderId="20" xfId="0" applyNumberFormat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65" fontId="8" fillId="5" borderId="20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165" fontId="8" fillId="8" borderId="20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3" fillId="9" borderId="5" xfId="0" applyFont="1" applyFill="1" applyBorder="1"/>
    <xf numFmtId="0" fontId="10" fillId="6" borderId="5" xfId="0" applyFont="1" applyFill="1" applyBorder="1" applyAlignment="1">
      <alignment vertical="center"/>
    </xf>
    <xf numFmtId="0" fontId="10" fillId="6" borderId="5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165" fontId="10" fillId="6" borderId="23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0" fillId="6" borderId="22" xfId="0" applyFont="1" applyFill="1" applyBorder="1" applyAlignment="1">
      <alignment horizontal="center"/>
    </xf>
    <xf numFmtId="0" fontId="14" fillId="6" borderId="5" xfId="0" applyFont="1" applyFill="1" applyBorder="1"/>
    <xf numFmtId="0" fontId="9" fillId="6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 wrapText="1"/>
    </xf>
    <xf numFmtId="9" fontId="9" fillId="6" borderId="5" xfId="0" applyNumberFormat="1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42" fontId="9" fillId="6" borderId="7" xfId="0" applyNumberFormat="1" applyFont="1" applyFill="1" applyBorder="1" applyAlignment="1">
      <alignment horizontal="center" wrapText="1"/>
    </xf>
    <xf numFmtId="165" fontId="9" fillId="6" borderId="23" xfId="0" applyNumberFormat="1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5" xfId="0" applyFont="1" applyFill="1" applyBorder="1"/>
    <xf numFmtId="0" fontId="15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center" wrapText="1"/>
    </xf>
    <xf numFmtId="9" fontId="5" fillId="6" borderId="5" xfId="0" applyNumberFormat="1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 wrapText="1"/>
    </xf>
    <xf numFmtId="42" fontId="5" fillId="6" borderId="7" xfId="0" applyNumberFormat="1" applyFont="1" applyFill="1" applyBorder="1" applyAlignment="1">
      <alignment horizontal="center" wrapText="1"/>
    </xf>
    <xf numFmtId="165" fontId="5" fillId="6" borderId="23" xfId="0" applyNumberFormat="1" applyFont="1" applyFill="1" applyBorder="1" applyAlignment="1">
      <alignment horizontal="center" wrapText="1"/>
    </xf>
    <xf numFmtId="165" fontId="5" fillId="6" borderId="7" xfId="0" applyNumberFormat="1" applyFont="1" applyFill="1" applyBorder="1" applyAlignment="1">
      <alignment horizontal="center" wrapText="1"/>
    </xf>
    <xf numFmtId="165" fontId="10" fillId="6" borderId="23" xfId="0" applyNumberFormat="1" applyFont="1" applyFill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9" fontId="14" fillId="6" borderId="5" xfId="0" applyNumberFormat="1" applyFont="1" applyFill="1" applyBorder="1" applyAlignment="1">
      <alignment horizontal="center" wrapText="1"/>
    </xf>
    <xf numFmtId="0" fontId="14" fillId="6" borderId="22" xfId="0" applyFont="1" applyFill="1" applyBorder="1" applyAlignment="1">
      <alignment horizontal="center" wrapText="1"/>
    </xf>
    <xf numFmtId="0" fontId="14" fillId="6" borderId="7" xfId="0" applyFont="1" applyFill="1" applyBorder="1" applyAlignment="1">
      <alignment horizontal="center" wrapText="1"/>
    </xf>
    <xf numFmtId="165" fontId="14" fillId="6" borderId="23" xfId="0" applyNumberFormat="1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vertical="center"/>
    </xf>
    <xf numFmtId="0" fontId="10" fillId="6" borderId="5" xfId="0" applyFont="1" applyFill="1" applyBorder="1" applyAlignment="1">
      <alignment horizontal="center" wrapText="1"/>
    </xf>
    <xf numFmtId="9" fontId="10" fillId="6" borderId="5" xfId="0" applyNumberFormat="1" applyFont="1" applyFill="1" applyBorder="1" applyAlignment="1">
      <alignment horizontal="center" wrapText="1"/>
    </xf>
    <xf numFmtId="0" fontId="10" fillId="6" borderId="22" xfId="0" applyFont="1" applyFill="1" applyBorder="1" applyAlignment="1">
      <alignment horizontal="center" wrapText="1"/>
    </xf>
    <xf numFmtId="42" fontId="10" fillId="6" borderId="7" xfId="0" applyNumberFormat="1" applyFont="1" applyFill="1" applyBorder="1" applyAlignment="1">
      <alignment horizontal="center" wrapText="1"/>
    </xf>
    <xf numFmtId="37" fontId="10" fillId="6" borderId="22" xfId="0" applyNumberFormat="1" applyFont="1" applyFill="1" applyBorder="1" applyAlignment="1">
      <alignment horizontal="center" wrapText="1"/>
    </xf>
    <xf numFmtId="165" fontId="10" fillId="6" borderId="7" xfId="0" applyNumberFormat="1" applyFont="1" applyFill="1" applyBorder="1" applyAlignment="1">
      <alignment horizontal="center" wrapText="1"/>
    </xf>
    <xf numFmtId="9" fontId="10" fillId="6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9" fontId="9" fillId="0" borderId="5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42" fontId="9" fillId="0" borderId="4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8" fillId="10" borderId="5" xfId="0" applyFont="1" applyFill="1" applyBorder="1" applyAlignment="1">
      <alignment vertical="center"/>
    </xf>
    <xf numFmtId="0" fontId="8" fillId="10" borderId="5" xfId="0" applyFont="1" applyFill="1" applyBorder="1" applyAlignment="1">
      <alignment horizontal="center" vertical="center"/>
    </xf>
    <xf numFmtId="9" fontId="8" fillId="10" borderId="5" xfId="0" applyNumberFormat="1" applyFont="1" applyFill="1" applyBorder="1" applyAlignment="1">
      <alignment horizontal="center" vertical="center"/>
    </xf>
    <xf numFmtId="165" fontId="8" fillId="10" borderId="23" xfId="0" applyNumberFormat="1" applyFont="1" applyFill="1" applyBorder="1" applyAlignment="1">
      <alignment horizontal="center" vertical="center"/>
    </xf>
    <xf numFmtId="42" fontId="8" fillId="10" borderId="7" xfId="0" applyNumberFormat="1" applyFont="1" applyFill="1" applyBorder="1" applyAlignment="1">
      <alignment horizontal="center" vertical="center"/>
    </xf>
    <xf numFmtId="165" fontId="8" fillId="10" borderId="7" xfId="0" applyNumberFormat="1" applyFont="1" applyFill="1" applyBorder="1" applyAlignment="1">
      <alignment horizontal="center" vertical="center"/>
    </xf>
    <xf numFmtId="165" fontId="11" fillId="0" borderId="0" xfId="0" applyNumberFormat="1" applyFont="1"/>
    <xf numFmtId="0" fontId="10" fillId="9" borderId="5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165" fontId="10" fillId="9" borderId="23" xfId="0" applyNumberFormat="1" applyFont="1" applyFill="1" applyBorder="1" applyAlignment="1">
      <alignment horizontal="center"/>
    </xf>
    <xf numFmtId="165" fontId="10" fillId="9" borderId="7" xfId="0" applyNumberFormat="1" applyFont="1" applyFill="1" applyBorder="1" applyAlignment="1">
      <alignment horizontal="center"/>
    </xf>
    <xf numFmtId="165" fontId="13" fillId="9" borderId="7" xfId="0" applyNumberFormat="1" applyFont="1" applyFill="1" applyBorder="1" applyAlignment="1">
      <alignment horizontal="center"/>
    </xf>
    <xf numFmtId="166" fontId="9" fillId="0" borderId="4" xfId="0" applyNumberFormat="1" applyFont="1" applyBorder="1" applyAlignment="1">
      <alignment horizontal="center" wrapText="1"/>
    </xf>
    <xf numFmtId="165" fontId="9" fillId="0" borderId="23" xfId="0" applyNumberFormat="1" applyFont="1" applyBorder="1" applyAlignment="1">
      <alignment horizontal="center" wrapText="1"/>
    </xf>
    <xf numFmtId="165" fontId="9" fillId="0" borderId="22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6" borderId="22" xfId="0" applyNumberFormat="1" applyFont="1" applyFill="1" applyBorder="1" applyAlignment="1">
      <alignment horizontal="center" wrapText="1"/>
    </xf>
    <xf numFmtId="44" fontId="9" fillId="0" borderId="23" xfId="0" applyNumberFormat="1" applyFont="1" applyBorder="1" applyAlignment="1">
      <alignment horizontal="center" wrapText="1"/>
    </xf>
    <xf numFmtId="44" fontId="9" fillId="0" borderId="4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center"/>
    </xf>
    <xf numFmtId="9" fontId="9" fillId="0" borderId="4" xfId="0" applyNumberFormat="1" applyFont="1" applyBorder="1" applyAlignment="1">
      <alignment horizontal="center" wrapText="1"/>
    </xf>
    <xf numFmtId="2" fontId="9" fillId="6" borderId="22" xfId="0" applyNumberFormat="1" applyFont="1" applyFill="1" applyBorder="1" applyAlignment="1">
      <alignment horizontal="center" wrapText="1"/>
    </xf>
    <xf numFmtId="165" fontId="8" fillId="10" borderId="24" xfId="0" applyNumberFormat="1" applyFont="1" applyFill="1" applyBorder="1" applyAlignment="1">
      <alignment horizontal="center" vertical="center"/>
    </xf>
    <xf numFmtId="0" fontId="16" fillId="10" borderId="5" xfId="0" applyFont="1" applyFill="1" applyBorder="1"/>
    <xf numFmtId="165" fontId="9" fillId="9" borderId="23" xfId="0" applyNumberFormat="1" applyFont="1" applyFill="1" applyBorder="1" applyAlignment="1">
      <alignment horizontal="center" wrapText="1"/>
    </xf>
    <xf numFmtId="0" fontId="9" fillId="9" borderId="5" xfId="0" applyFont="1" applyFill="1" applyBorder="1"/>
    <xf numFmtId="0" fontId="9" fillId="6" borderId="22" xfId="0" applyFont="1" applyFill="1" applyBorder="1" applyAlignment="1">
      <alignment horizontal="center"/>
    </xf>
    <xf numFmtId="165" fontId="9" fillId="6" borderId="7" xfId="0" applyNumberFormat="1" applyFont="1" applyFill="1" applyBorder="1" applyAlignment="1">
      <alignment horizontal="center" wrapText="1"/>
    </xf>
    <xf numFmtId="3" fontId="9" fillId="0" borderId="22" xfId="0" applyNumberFormat="1" applyFont="1" applyBorder="1" applyAlignment="1">
      <alignment horizontal="center" wrapText="1"/>
    </xf>
    <xf numFmtId="3" fontId="9" fillId="6" borderId="22" xfId="0" applyNumberFormat="1" applyFont="1" applyFill="1" applyBorder="1" applyAlignment="1">
      <alignment horizontal="center" wrapText="1"/>
    </xf>
    <xf numFmtId="3" fontId="10" fillId="6" borderId="22" xfId="0" applyNumberFormat="1" applyFont="1" applyFill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9" fontId="9" fillId="0" borderId="5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horizontal="center" vertical="top" wrapText="1"/>
    </xf>
    <xf numFmtId="3" fontId="9" fillId="0" borderId="27" xfId="0" applyNumberFormat="1" applyFont="1" applyBorder="1" applyAlignment="1">
      <alignment horizontal="center" vertical="top" wrapText="1"/>
    </xf>
    <xf numFmtId="3" fontId="9" fillId="0" borderId="27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9" fontId="10" fillId="0" borderId="5" xfId="0" applyNumberFormat="1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42" fontId="10" fillId="0" borderId="4" xfId="0" applyNumberFormat="1" applyFont="1" applyBorder="1" applyAlignment="1">
      <alignment horizontal="center" vertical="top" wrapText="1"/>
    </xf>
    <xf numFmtId="165" fontId="10" fillId="0" borderId="23" xfId="0" applyNumberFormat="1" applyFont="1" applyBorder="1" applyAlignment="1">
      <alignment horizontal="center" wrapText="1"/>
    </xf>
    <xf numFmtId="3" fontId="10" fillId="0" borderId="27" xfId="0" applyNumberFormat="1" applyFont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wrapText="1"/>
    </xf>
    <xf numFmtId="0" fontId="10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wrapText="1"/>
    </xf>
    <xf numFmtId="42" fontId="9" fillId="0" borderId="4" xfId="0" applyNumberFormat="1" applyFont="1" applyBorder="1" applyAlignment="1">
      <alignment horizontal="center" wrapText="1"/>
    </xf>
    <xf numFmtId="0" fontId="18" fillId="11" borderId="5" xfId="0" applyFont="1" applyFill="1" applyBorder="1" applyAlignment="1"/>
    <xf numFmtId="4" fontId="9" fillId="0" borderId="22" xfId="0" applyNumberFormat="1" applyFont="1" applyBorder="1" applyAlignment="1">
      <alignment horizontal="center" wrapText="1"/>
    </xf>
    <xf numFmtId="0" fontId="9" fillId="0" borderId="5" xfId="0" applyFont="1" applyBorder="1"/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9" fontId="10" fillId="0" borderId="5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42" fontId="10" fillId="0" borderId="4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 vertical="center"/>
    </xf>
    <xf numFmtId="3" fontId="8" fillId="10" borderId="22" xfId="0" applyNumberFormat="1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9" fontId="19" fillId="6" borderId="5" xfId="0" applyNumberFormat="1" applyFont="1" applyFill="1" applyBorder="1" applyAlignment="1">
      <alignment horizontal="center" vertical="center"/>
    </xf>
    <xf numFmtId="3" fontId="19" fillId="6" borderId="22" xfId="0" applyNumberFormat="1" applyFont="1" applyFill="1" applyBorder="1" applyAlignment="1">
      <alignment horizontal="center" vertical="center"/>
    </xf>
    <xf numFmtId="42" fontId="19" fillId="6" borderId="7" xfId="0" applyNumberFormat="1" applyFont="1" applyFill="1" applyBorder="1" applyAlignment="1">
      <alignment horizontal="center" vertical="center"/>
    </xf>
    <xf numFmtId="165" fontId="19" fillId="6" borderId="23" xfId="0" applyNumberFormat="1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9" fontId="13" fillId="9" borderId="5" xfId="0" applyNumberFormat="1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165" fontId="13" fillId="9" borderId="23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9" fontId="19" fillId="6" borderId="7" xfId="0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center" wrapText="1"/>
    </xf>
    <xf numFmtId="165" fontId="19" fillId="6" borderId="22" xfId="0" applyNumberFormat="1" applyFont="1" applyFill="1" applyBorder="1" applyAlignment="1">
      <alignment horizontal="center"/>
    </xf>
    <xf numFmtId="44" fontId="19" fillId="6" borderId="23" xfId="0" applyNumberFormat="1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9" fontId="13" fillId="0" borderId="5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23" xfId="0" applyNumberFormat="1" applyFont="1" applyBorder="1" applyAlignment="1">
      <alignment horizontal="center"/>
    </xf>
    <xf numFmtId="0" fontId="7" fillId="10" borderId="5" xfId="0" applyFont="1" applyFill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9" fontId="10" fillId="6" borderId="5" xfId="0" applyNumberFormat="1" applyFont="1" applyFill="1" applyBorder="1" applyAlignment="1">
      <alignment horizontal="center" vertical="center"/>
    </xf>
    <xf numFmtId="3" fontId="10" fillId="6" borderId="22" xfId="0" applyNumberFormat="1" applyFont="1" applyFill="1" applyBorder="1" applyAlignment="1">
      <alignment horizontal="center" vertical="center"/>
    </xf>
    <xf numFmtId="42" fontId="10" fillId="6" borderId="7" xfId="0" applyNumberFormat="1" applyFont="1" applyFill="1" applyBorder="1" applyAlignment="1">
      <alignment horizontal="center" vertical="center"/>
    </xf>
    <xf numFmtId="165" fontId="10" fillId="6" borderId="23" xfId="0" applyNumberFormat="1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9" fontId="21" fillId="10" borderId="5" xfId="0" applyNumberFormat="1" applyFont="1" applyFill="1" applyBorder="1" applyAlignment="1">
      <alignment horizontal="center" vertical="center"/>
    </xf>
    <xf numFmtId="3" fontId="21" fillId="10" borderId="22" xfId="0" applyNumberFormat="1" applyFont="1" applyFill="1" applyBorder="1" applyAlignment="1">
      <alignment horizontal="center" vertical="center"/>
    </xf>
    <xf numFmtId="42" fontId="21" fillId="10" borderId="7" xfId="0" applyNumberFormat="1" applyFont="1" applyFill="1" applyBorder="1" applyAlignment="1">
      <alignment horizontal="center" vertical="center"/>
    </xf>
    <xf numFmtId="165" fontId="21" fillId="10" borderId="7" xfId="0" applyNumberFormat="1" applyFont="1" applyFill="1" applyBorder="1" applyAlignment="1">
      <alignment horizontal="center" vertical="center"/>
    </xf>
    <xf numFmtId="0" fontId="22" fillId="10" borderId="5" xfId="0" applyFont="1" applyFill="1" applyBorder="1"/>
    <xf numFmtId="0" fontId="9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25" fillId="0" borderId="0" xfId="0" applyFont="1" applyAlignment="1">
      <alignment wrapText="1"/>
    </xf>
    <xf numFmtId="0" fontId="26" fillId="0" borderId="0" xfId="1" applyAlignment="1"/>
    <xf numFmtId="0" fontId="27" fillId="2" borderId="0" xfId="0" applyFont="1" applyFill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/>
    <xf numFmtId="0" fontId="17" fillId="6" borderId="4" xfId="0" applyFont="1" applyFill="1" applyBorder="1" applyAlignment="1">
      <alignment vertical="center"/>
    </xf>
    <xf numFmtId="0" fontId="4" fillId="0" borderId="25" xfId="0" applyFont="1" applyBorder="1"/>
    <xf numFmtId="0" fontId="4" fillId="0" borderId="26" xfId="0" applyFont="1" applyBorder="1"/>
    <xf numFmtId="0" fontId="10" fillId="6" borderId="28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vertical="center" wrapText="1"/>
    </xf>
    <xf numFmtId="0" fontId="10" fillId="6" borderId="30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/>
    </xf>
    <xf numFmtId="0" fontId="10" fillId="6" borderId="28" xfId="0" applyFont="1" applyFill="1" applyBorder="1" applyAlignment="1">
      <alignment horizontal="left" vertical="center" wrapText="1"/>
    </xf>
    <xf numFmtId="0" fontId="4" fillId="0" borderId="29" xfId="0" applyFont="1" applyBorder="1"/>
    <xf numFmtId="0" fontId="4" fillId="0" borderId="30" xfId="0" applyFont="1" applyBorder="1"/>
    <xf numFmtId="0" fontId="8" fillId="5" borderId="18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7" fillId="5" borderId="3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aid.gov/bha-guidelines/annex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workbookViewId="0">
      <selection activeCell="C1" sqref="C1"/>
    </sheetView>
  </sheetViews>
  <sheetFormatPr defaultColWidth="14.42578125" defaultRowHeight="15" customHeight="1"/>
  <cols>
    <col min="1" max="1" width="85.7109375" customWidth="1"/>
    <col min="2" max="2" width="56.42578125" customWidth="1"/>
    <col min="3" max="26" width="8.7109375" customWidth="1"/>
  </cols>
  <sheetData>
    <row r="1" spans="1:26" ht="30" customHeight="1">
      <c r="A1" s="206" t="s">
        <v>0</v>
      </c>
      <c r="B1" s="20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204" t="s">
        <v>196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 t="s">
        <v>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 t="s">
        <v>11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 t="s">
        <v>13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 t="s">
        <v>15</v>
      </c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38" customFormat="1" ht="15.75" customHeight="1">
      <c r="A11" s="4" t="s">
        <v>2</v>
      </c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38" customFormat="1" ht="15.75" customHeight="1">
      <c r="A12" s="4" t="s">
        <v>4</v>
      </c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38" customFormat="1" ht="15.75" customHeight="1">
      <c r="A13" s="6" t="s">
        <v>6</v>
      </c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38" customFormat="1" ht="15.75" customHeight="1">
      <c r="A14" s="4" t="s">
        <v>8</v>
      </c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38" customFormat="1" ht="15.75" customHeight="1">
      <c r="A15" s="4" t="s">
        <v>10</v>
      </c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38" customFormat="1" ht="15.75" customHeight="1">
      <c r="A16" s="4" t="s">
        <v>12</v>
      </c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8" customFormat="1" ht="15.75" customHeight="1">
      <c r="A17" s="4" t="s">
        <v>14</v>
      </c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8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02" t="s">
        <v>195</v>
      </c>
      <c r="B19" s="203" t="s">
        <v>194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>
      <c r="A20" s="208" t="s">
        <v>16</v>
      </c>
      <c r="B20" s="20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01" customFormat="1" ht="36.75" customHeight="1">
      <c r="A21" s="199" t="s">
        <v>17</v>
      </c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</row>
    <row r="22" spans="1:26" ht="31.5" customHeight="1">
      <c r="A22" s="3" t="s">
        <v>198</v>
      </c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9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>
      <c r="A24" s="208" t="s">
        <v>18</v>
      </c>
      <c r="B24" s="20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>
      <c r="A25" s="10" t="s">
        <v>19</v>
      </c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10" t="s">
        <v>20</v>
      </c>
      <c r="B26" s="20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">
    <mergeCell ref="A1:B1"/>
    <mergeCell ref="A20:B20"/>
    <mergeCell ref="A24:B24"/>
    <mergeCell ref="A26:B26"/>
  </mergeCells>
  <hyperlinks>
    <hyperlink ref="B19" r:id="rId1" xr:uid="{BE1577E5-2F5A-40DB-9999-BF331CE9F1CE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selection activeCell="D28" sqref="D28"/>
    </sheetView>
  </sheetViews>
  <sheetFormatPr defaultColWidth="14.42578125" defaultRowHeight="15" customHeight="1"/>
  <cols>
    <col min="1" max="1" width="39" customWidth="1"/>
    <col min="2" max="2" width="34.42578125" customWidth="1"/>
    <col min="3" max="3" width="15.85546875" customWidth="1"/>
    <col min="4" max="4" width="16.85546875" customWidth="1"/>
    <col min="5" max="5" width="14.7109375" customWidth="1"/>
    <col min="6" max="6" width="16" customWidth="1"/>
    <col min="7" max="7" width="18.7109375" customWidth="1"/>
    <col min="8" max="8" width="13.5703125" customWidth="1"/>
    <col min="9" max="9" width="15.5703125" customWidth="1"/>
    <col min="10" max="27" width="8.7109375" customWidth="1"/>
  </cols>
  <sheetData>
    <row r="1" spans="1:27" ht="18" customHeight="1">
      <c r="A1" s="211" t="s">
        <v>21</v>
      </c>
      <c r="B1" s="207"/>
      <c r="C1" s="207"/>
      <c r="D1" s="207"/>
      <c r="E1" s="207"/>
      <c r="F1" s="207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2" customHeight="1">
      <c r="A2" s="14" t="s">
        <v>22</v>
      </c>
      <c r="B2" s="15" t="s">
        <v>23</v>
      </c>
      <c r="C2" s="16" t="s">
        <v>1</v>
      </c>
      <c r="D2" s="16" t="s">
        <v>24</v>
      </c>
      <c r="E2" s="16" t="s">
        <v>12</v>
      </c>
      <c r="F2" s="17" t="s">
        <v>25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2" customHeight="1">
      <c r="A3" s="18" t="s">
        <v>26</v>
      </c>
      <c r="B3" s="19">
        <f>'Sample Detailed Budget'!I141</f>
        <v>2938554.0389999999</v>
      </c>
      <c r="C3" s="19">
        <f>'Sample Detailed Budget'!K141</f>
        <v>301154.22833333327</v>
      </c>
      <c r="D3" s="20"/>
      <c r="E3" s="20"/>
      <c r="F3" s="21">
        <f t="shared" ref="F3:F4" si="0">SUM(B3:E3)</f>
        <v>3239708.2673333334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2" customHeight="1">
      <c r="A4" s="18" t="s">
        <v>27</v>
      </c>
      <c r="B4" s="22"/>
      <c r="C4" s="23"/>
      <c r="D4" s="24">
        <f>'Sample Detailed Budget'!M141</f>
        <v>695518.20166666654</v>
      </c>
      <c r="E4" s="24">
        <f>'Sample Detailed Budget'!O141</f>
        <v>285196.745</v>
      </c>
      <c r="F4" s="24">
        <f t="shared" si="0"/>
        <v>980714.94666666654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2" customHeight="1">
      <c r="A5" s="25" t="s">
        <v>25</v>
      </c>
      <c r="B5" s="26">
        <f t="shared" ref="B5:F5" si="1">SUM(B3:B4)</f>
        <v>2938554.0389999999</v>
      </c>
      <c r="C5" s="26">
        <f t="shared" si="1"/>
        <v>301154.22833333327</v>
      </c>
      <c r="D5" s="26">
        <f t="shared" si="1"/>
        <v>695518.20166666654</v>
      </c>
      <c r="E5" s="26">
        <f t="shared" si="1"/>
        <v>285196.745</v>
      </c>
      <c r="F5" s="26">
        <f t="shared" si="1"/>
        <v>4220423.2139999997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7" spans="1:27" ht="12" customHeight="1">
      <c r="A7" s="212" t="s">
        <v>28</v>
      </c>
      <c r="B7" s="213"/>
      <c r="C7" s="213"/>
      <c r="D7" s="213"/>
      <c r="E7" s="213"/>
      <c r="F7" s="213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35.25" customHeight="1">
      <c r="A8" s="27" t="s">
        <v>29</v>
      </c>
      <c r="B8" s="16" t="str">
        <f>'Sample Detailed Budget'!H4</f>
        <v>Food Assistance</v>
      </c>
      <c r="C8" s="16" t="str">
        <f>'Sample Detailed Budget'!J4</f>
        <v>Agriculture</v>
      </c>
      <c r="D8" s="16" t="str">
        <f>'Sample Detailed Budget'!L4</f>
        <v>WASH</v>
      </c>
      <c r="E8" s="16" t="str">
        <f>'Sample Detailed Budget'!N4</f>
        <v>Shelter and Settlements</v>
      </c>
      <c r="F8" s="28" t="s">
        <v>25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2" customHeight="1">
      <c r="A9" s="18" t="s">
        <v>30</v>
      </c>
      <c r="B9" s="19">
        <f>'Sample Detailed Budget'!I28</f>
        <v>74750</v>
      </c>
      <c r="C9" s="19">
        <f>'Sample Detailed Budget'!K28</f>
        <v>50675</v>
      </c>
      <c r="D9" s="19">
        <f>'Sample Detailed Budget'!M28</f>
        <v>16650</v>
      </c>
      <c r="E9" s="19">
        <f>'Sample Detailed Budget'!O28</f>
        <v>15975</v>
      </c>
      <c r="F9" s="24">
        <f t="shared" ref="F9:F16" si="2">SUM(B9:E9)</f>
        <v>158050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2" customHeight="1">
      <c r="A10" s="18" t="s">
        <v>31</v>
      </c>
      <c r="B10" s="19">
        <f>'Sample Detailed Budget'!I50</f>
        <v>84580</v>
      </c>
      <c r="C10" s="19">
        <f>'Sample Detailed Budget'!K50</f>
        <v>56759.666666666664</v>
      </c>
      <c r="D10" s="19">
        <f>'Sample Detailed Budget'!M50</f>
        <v>21319.833333333332</v>
      </c>
      <c r="E10" s="19">
        <f>'Sample Detailed Budget'!O50</f>
        <v>18878.5</v>
      </c>
      <c r="F10" s="24">
        <f t="shared" si="2"/>
        <v>181538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2" customHeight="1">
      <c r="A11" s="18" t="s">
        <v>32</v>
      </c>
      <c r="B11" s="19">
        <f>'Sample Detailed Budget'!I78</f>
        <v>12923.5</v>
      </c>
      <c r="C11" s="19">
        <f>'Sample Detailed Budget'!K78</f>
        <v>8383.5</v>
      </c>
      <c r="D11" s="19">
        <f>'Sample Detailed Budget'!M78</f>
        <v>4393</v>
      </c>
      <c r="E11" s="19">
        <f>'Sample Detailed Budget'!O78</f>
        <v>4393</v>
      </c>
      <c r="F11" s="24">
        <f t="shared" si="2"/>
        <v>30093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2" customHeight="1">
      <c r="A12" s="18" t="s">
        <v>33</v>
      </c>
      <c r="B12" s="19">
        <f>'Sample Detailed Budget'!I82</f>
        <v>92750</v>
      </c>
      <c r="C12" s="19">
        <f>'Sample Detailed Budget'!K82</f>
        <v>32750</v>
      </c>
      <c r="D12" s="19">
        <f>'Sample Detailed Budget'!M82</f>
        <v>2750</v>
      </c>
      <c r="E12" s="19">
        <f>'Sample Detailed Budget'!O82</f>
        <v>2750</v>
      </c>
      <c r="F12" s="24">
        <f t="shared" si="2"/>
        <v>131000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2" customHeight="1">
      <c r="A13" s="18" t="s">
        <v>34</v>
      </c>
      <c r="B13" s="19">
        <f>'Sample Detailed Budget'!I97</f>
        <v>2170000</v>
      </c>
      <c r="C13" s="19">
        <f>'Sample Detailed Budget'!K97</f>
        <v>102500</v>
      </c>
      <c r="D13" s="19">
        <f>'Sample Detailed Budget'!M97</f>
        <v>0</v>
      </c>
      <c r="E13" s="19">
        <f>'Sample Detailed Budget'!O97</f>
        <v>0</v>
      </c>
      <c r="F13" s="24">
        <f t="shared" si="2"/>
        <v>2272500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2" customHeight="1">
      <c r="A14" s="18" t="s">
        <v>35</v>
      </c>
      <c r="B14" s="19">
        <f>'Sample Detailed Budget'!I105</f>
        <v>2625</v>
      </c>
      <c r="C14" s="19">
        <f>'Sample Detailed Budget'!K105</f>
        <v>0</v>
      </c>
      <c r="D14" s="19">
        <f>'Sample Detailed Budget'!M105</f>
        <v>200250</v>
      </c>
      <c r="E14" s="19">
        <f>'Sample Detailed Budget'!O105</f>
        <v>200250</v>
      </c>
      <c r="F14" s="24">
        <f t="shared" si="2"/>
        <v>403125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2" customHeight="1">
      <c r="A15" s="18" t="s">
        <v>36</v>
      </c>
      <c r="B15" s="19">
        <f>'Sample Detailed Budget'!I108</f>
        <v>0</v>
      </c>
      <c r="C15" s="19">
        <f>'Sample Detailed Budget'!K108</f>
        <v>0</v>
      </c>
      <c r="D15" s="19">
        <f>'Sample Detailed Budget'!M108</f>
        <v>360000</v>
      </c>
      <c r="E15" s="19">
        <f>'Sample Detailed Budget'!O108</f>
        <v>0</v>
      </c>
      <c r="F15" s="24">
        <f t="shared" si="2"/>
        <v>360000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2" customHeight="1">
      <c r="A16" s="18" t="s">
        <v>37</v>
      </c>
      <c r="B16" s="19">
        <f>'Sample Detailed Budget'!I131</f>
        <v>162861.80000000002</v>
      </c>
      <c r="C16" s="19">
        <f>'Sample Detailed Budget'!K131</f>
        <v>15440</v>
      </c>
      <c r="D16" s="19">
        <f>'Sample Detailed Budget'!M131</f>
        <v>10140</v>
      </c>
      <c r="E16" s="19">
        <f>'Sample Detailed Budget'!O131</f>
        <v>10140</v>
      </c>
      <c r="F16" s="24">
        <f t="shared" si="2"/>
        <v>198581.80000000002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2" customHeight="1">
      <c r="A17" s="25" t="s">
        <v>38</v>
      </c>
      <c r="B17" s="30">
        <f t="shared" ref="B17:F17" si="3">SUM(B9:B16)</f>
        <v>2600490.2999999998</v>
      </c>
      <c r="C17" s="30">
        <f t="shared" si="3"/>
        <v>266508.16666666663</v>
      </c>
      <c r="D17" s="30">
        <f t="shared" si="3"/>
        <v>615502.83333333326</v>
      </c>
      <c r="E17" s="30">
        <f t="shared" si="3"/>
        <v>252386.5</v>
      </c>
      <c r="F17" s="31">
        <f t="shared" si="3"/>
        <v>3734887.8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2" customHeight="1">
      <c r="A18" s="18" t="s">
        <v>39</v>
      </c>
      <c r="B18" s="19">
        <f>'Sample Detailed Budget'!I136</f>
        <v>338063.739</v>
      </c>
      <c r="C18" s="19">
        <f>'Sample Detailed Budget'!K136</f>
        <v>34646.061666666661</v>
      </c>
      <c r="D18" s="19">
        <f>'Sample Detailed Budget'!M136</f>
        <v>80015.368333333332</v>
      </c>
      <c r="E18" s="19">
        <f>'Sample Detailed Budget'!O136</f>
        <v>32810.245000000003</v>
      </c>
      <c r="F18" s="24">
        <f>SUM(B18:E18)</f>
        <v>485535.41399999999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2" customHeight="1">
      <c r="A19" s="32" t="s">
        <v>40</v>
      </c>
      <c r="B19" s="30">
        <f t="shared" ref="B19:F19" si="4">B17+B18</f>
        <v>2938554.0389999999</v>
      </c>
      <c r="C19" s="30">
        <f t="shared" si="4"/>
        <v>301154.22833333327</v>
      </c>
      <c r="D19" s="30">
        <f t="shared" si="4"/>
        <v>695518.20166666654</v>
      </c>
      <c r="E19" s="30">
        <f t="shared" si="4"/>
        <v>285196.745</v>
      </c>
      <c r="F19" s="31">
        <f t="shared" si="4"/>
        <v>4220423.2139999997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2" customHeight="1">
      <c r="A20" s="33" t="s">
        <v>41</v>
      </c>
      <c r="B20" s="34"/>
      <c r="C20" s="34"/>
      <c r="D20" s="34"/>
      <c r="E20" s="34"/>
      <c r="F20" s="35">
        <f>'Sample Detailed Budget'!S141</f>
        <v>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25.5" customHeight="1">
      <c r="A21" s="33" t="s">
        <v>42</v>
      </c>
      <c r="B21" s="36">
        <f t="shared" ref="B21:F21" si="5">B19+B20</f>
        <v>2938554.0389999999</v>
      </c>
      <c r="C21" s="36">
        <f t="shared" si="5"/>
        <v>301154.22833333327</v>
      </c>
      <c r="D21" s="36">
        <f t="shared" si="5"/>
        <v>695518.20166666654</v>
      </c>
      <c r="E21" s="36">
        <f t="shared" si="5"/>
        <v>285196.745</v>
      </c>
      <c r="F21" s="37">
        <f t="shared" si="5"/>
        <v>4220423.2139999997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2" customHeight="1">
      <c r="A22" s="38"/>
      <c r="B22" s="38"/>
      <c r="C22" s="38"/>
      <c r="D22" s="38"/>
      <c r="F22" s="39"/>
      <c r="G22" s="3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5" spans="1:27" ht="12.75">
      <c r="A25" s="40" t="s">
        <v>43</v>
      </c>
    </row>
    <row r="28" spans="1:27" ht="23.2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2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2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2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2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2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2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2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2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2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2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2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2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2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2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2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2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2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2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2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2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2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2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2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2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2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2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2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2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2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2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2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2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2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2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2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2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2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2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2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2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2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2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2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2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2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2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2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2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2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2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2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2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2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2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2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2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2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2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2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2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2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2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2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2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2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2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2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2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2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2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2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2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2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2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2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2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2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2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2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2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2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2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2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2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2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2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2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2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2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2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2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2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2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2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2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2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2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2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2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2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2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2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2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2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2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2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2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2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2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2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2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2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2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2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2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2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2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2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2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2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2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2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2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2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2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2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2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2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2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2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2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2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2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2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2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2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2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2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2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2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2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2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2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2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2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2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2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2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2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2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2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2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2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2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2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2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2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2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2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2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2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2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2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2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2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2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2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2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2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2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2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2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2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2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2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2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2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2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2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2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2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2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2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2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2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2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2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2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2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2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 ht="12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 ht="12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 ht="12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 ht="12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 ht="12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 ht="12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 ht="12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 ht="12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 ht="12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 ht="12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 ht="12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 ht="12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 ht="12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 ht="12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 ht="12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 ht="12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 ht="12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 ht="12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 ht="12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 ht="12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 ht="12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 ht="12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 ht="12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 ht="12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 ht="12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 ht="12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 ht="12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 ht="12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 ht="12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 ht="12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 ht="12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 ht="12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 ht="12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 ht="12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 ht="12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 ht="12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 ht="12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 ht="12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 ht="12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 ht="12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 ht="12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 ht="12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 ht="12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 ht="12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 ht="12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 ht="12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 ht="12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 ht="12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 ht="12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 ht="12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 ht="12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 ht="12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 ht="12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 ht="12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 ht="12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 ht="12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 ht="12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 ht="12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 ht="12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 ht="12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 ht="12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 ht="12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 ht="12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 ht="12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 ht="12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 ht="12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 ht="12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 ht="12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 ht="12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 ht="12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 ht="12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 ht="12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 ht="12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 ht="12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 ht="12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 ht="12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 ht="12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 ht="12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 ht="12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 ht="12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 ht="12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 ht="12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 ht="12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 ht="12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 ht="12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 ht="12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 ht="12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 ht="12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 ht="12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 ht="12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 ht="12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 ht="12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 ht="12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 ht="12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 ht="12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 ht="12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 ht="12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 ht="12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 ht="12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spans="1:27" ht="12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spans="1:27" ht="12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7" ht="12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spans="1:27" ht="12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spans="1:27" ht="12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spans="1:27" ht="12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spans="1:27" ht="12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spans="1:27" ht="12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spans="1:27" ht="12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spans="1:27" ht="12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spans="1:27" ht="12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spans="1:27" ht="12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spans="1:27" ht="12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spans="1:27" ht="12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spans="1:27" ht="12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spans="1:27" ht="12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spans="1:27" ht="12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spans="1:27" ht="12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spans="1:27" ht="12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spans="1:27" ht="12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spans="1:27" ht="12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spans="1:27" ht="12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spans="1:27" ht="12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spans="1:27" ht="12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spans="1:27" ht="12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spans="1:27" ht="12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spans="1:27" ht="12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spans="1:27" ht="12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spans="1:27" ht="12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spans="1:27" ht="12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spans="1:27" ht="12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spans="1:27" ht="12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spans="1:27" ht="12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spans="1:27" ht="12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spans="1:27" ht="12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spans="1:27" ht="12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spans="1:27" ht="12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spans="1:27" ht="12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spans="1:27" ht="12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spans="1:27" ht="12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spans="1:27" ht="12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spans="1:27" ht="12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spans="1:27" ht="12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spans="1:27" ht="12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spans="1:27" ht="12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spans="1:27" ht="12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spans="1:27" ht="12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spans="1:27" ht="12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spans="1:27" ht="12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spans="1:27" ht="12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spans="1:27" ht="12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spans="1:27" ht="12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spans="1:27" ht="12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spans="1:27" ht="12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spans="1:27" ht="12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spans="1:27" ht="12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spans="1:27" ht="12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spans="1:27" ht="12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spans="1:27" ht="12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spans="1:27" ht="12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spans="1:27" ht="12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spans="1:27" ht="12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spans="1:27" ht="12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spans="1:27" ht="12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spans="1:27" ht="12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spans="1:27" ht="12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spans="1:27" ht="12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spans="1:27" ht="12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spans="1:27" ht="12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spans="1:27" ht="12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spans="1:27" ht="12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spans="1:27" ht="12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spans="1:27" ht="12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spans="1:27" ht="12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spans="1:27" ht="12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spans="1:27" ht="12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spans="1:27" ht="12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spans="1:27" ht="12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spans="1:27" ht="12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spans="1:27" ht="12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spans="1:27" ht="12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spans="1:27" ht="12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spans="1:27" ht="12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spans="1:27" ht="12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spans="1:27" ht="12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spans="1:27" ht="12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spans="1:27" ht="12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spans="1:27" ht="12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spans="1:27" ht="12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spans="1:27" ht="12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spans="1:27" ht="12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spans="1:27" ht="12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spans="1:27" ht="12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spans="1:27" ht="12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spans="1:27" ht="12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spans="1:27" ht="12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spans="1:27" ht="12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spans="1:27" ht="12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spans="1:27" ht="12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spans="1:27" ht="12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spans="1:27" ht="12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spans="1:27" ht="12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spans="1:27" ht="12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spans="1:27" ht="12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spans="1:27" ht="12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spans="1:27" ht="12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spans="1:27" ht="12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spans="1:27" ht="12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spans="1:27" ht="12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spans="1:27" ht="12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spans="1:27" ht="12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spans="1:27" ht="12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spans="1:27" ht="12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spans="1:27" ht="12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spans="1:27" ht="12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spans="1:27" ht="12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spans="1:27" ht="12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spans="1:27" ht="12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spans="1:27" ht="12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spans="1:27" ht="12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spans="1:27" ht="12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spans="1:27" ht="12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spans="1:27" ht="12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spans="1:27" ht="12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spans="1:27" ht="12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spans="1:27" ht="12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spans="1:27" ht="12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spans="1:27" ht="12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spans="1:27" ht="12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spans="1:27" ht="12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spans="1:27" ht="12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spans="1:27" ht="12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spans="1:27" ht="12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spans="1:27" ht="12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spans="1:27" ht="12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spans="1:27" ht="12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spans="1:27" ht="12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spans="1:27" ht="12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spans="1:27" ht="12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spans="1:27" ht="12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spans="1:27" ht="12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spans="1:27" ht="12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spans="1:27" ht="12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spans="1:27" ht="12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spans="1:27" ht="12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spans="1:27" ht="12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spans="1:27" ht="12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spans="1:27" ht="12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spans="1:27" ht="12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spans="1:27" ht="12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spans="1:27" ht="12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spans="1:27" ht="12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spans="1:27" ht="12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spans="1:27" ht="12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spans="1:27" ht="12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spans="1:27" ht="12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spans="1:27" ht="12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spans="1:27" ht="12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spans="1:27" ht="12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spans="1:27" ht="12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spans="1:27" ht="12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spans="1:27" ht="12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spans="1:27" ht="12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spans="1:27" ht="12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spans="1:27" ht="12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spans="1:27" ht="12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spans="1:27" ht="12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spans="1:27" ht="12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spans="1:27" ht="12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spans="1:27" ht="12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spans="1:27" ht="12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spans="1:27" ht="12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spans="1:27" ht="12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spans="1:27" ht="12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spans="1:27" ht="12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spans="1:27" ht="12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spans="1:27" ht="12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spans="1:27" ht="12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spans="1:27" ht="12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spans="1:27" ht="12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spans="1:27" ht="12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spans="1:27" ht="12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spans="1:27" ht="12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spans="1:27" ht="12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spans="1:27" ht="12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spans="1:27" ht="12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spans="1:27" ht="12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spans="1:27" ht="12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spans="1:27" ht="12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spans="1:27" ht="12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spans="1:27" ht="12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spans="1:27" ht="12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spans="1:27" ht="12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spans="1:27" ht="12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spans="1:27" ht="12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spans="1:27" ht="12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spans="1:27" ht="12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spans="1:27" ht="12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spans="1:27" ht="12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spans="1:27" ht="12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spans="1:27" ht="12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spans="1:27" ht="12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spans="1:27" ht="12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spans="1:27" ht="12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spans="1:27" ht="12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spans="1:27" ht="12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spans="1:27" ht="12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spans="1:27" ht="12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spans="1:27" ht="12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spans="1:27" ht="12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spans="1:27" ht="12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spans="1:27" ht="12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spans="1:27" ht="12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spans="1:27" ht="12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spans="1:27" ht="12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spans="1:27" ht="12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spans="1:27" ht="12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spans="1:27" ht="12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spans="1:27" ht="12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spans="1:27" ht="12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spans="1:27" ht="12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spans="1:27" ht="12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spans="1:27" ht="12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spans="1:27" ht="12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spans="1:27" ht="12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spans="1:27" ht="12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spans="1:27" ht="12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spans="1:27" ht="12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spans="1:27" ht="12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spans="1:27" ht="12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spans="1:27" ht="12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spans="1:27" ht="12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spans="1:27" ht="12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spans="1:27" ht="12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spans="1:27" ht="12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spans="1:27" ht="12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spans="1:27" ht="12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spans="1:27" ht="12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spans="1:27" ht="12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spans="1:27" ht="12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spans="1:27" ht="12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spans="1:27" ht="12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spans="1:27" ht="12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spans="1:27" ht="12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spans="1:27" ht="12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spans="1:27" ht="12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spans="1:27" ht="12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spans="1:27" ht="12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spans="1:27" ht="12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spans="1:27" ht="12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spans="1:27" ht="12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spans="1:27" ht="12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spans="1:27" ht="12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spans="1:27" ht="12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spans="1:27" ht="12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spans="1:27" ht="12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spans="1:27" ht="12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spans="1:27" ht="12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spans="1:27" ht="12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spans="1:27" ht="12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spans="1:27" ht="12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spans="1:27" ht="12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spans="1:27" ht="12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spans="1:27" ht="12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spans="1:27" ht="12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spans="1:27" ht="12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spans="1:27" ht="12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spans="1:27" ht="12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spans="1:27" ht="12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spans="1:27" ht="12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spans="1:27" ht="12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spans="1:27" ht="12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spans="1:27" ht="12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spans="1:27" ht="12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spans="1:27" ht="12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spans="1:27" ht="12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spans="1:27" ht="12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spans="1:27" ht="12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spans="1:27" ht="12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spans="1:27" ht="12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spans="1:27" ht="12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spans="1:27" ht="12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spans="1:27" ht="12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spans="1:27" ht="12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spans="1:27" ht="12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spans="1:27" ht="12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spans="1:27" ht="12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spans="1:27" ht="12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spans="1:27" ht="12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spans="1:27" ht="12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spans="1:27" ht="12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spans="1:27" ht="12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spans="1:27" ht="12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spans="1:27" ht="12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spans="1:27" ht="12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spans="1:27" ht="12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spans="1:27" ht="12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spans="1:27" ht="12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spans="1:27" ht="12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spans="1:27" ht="12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spans="1:27" ht="12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spans="1:27" ht="12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spans="1:27" ht="12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spans="1:27" ht="12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spans="1:27" ht="12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spans="1:27" ht="12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spans="1:27" ht="12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spans="1:27" ht="12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spans="1:27" ht="12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spans="1:27" ht="12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spans="1:27" ht="12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spans="1:27" ht="12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spans="1:27" ht="12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spans="1:27" ht="12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spans="1:27" ht="12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spans="1:27" ht="12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spans="1:27" ht="12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spans="1:27" ht="12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spans="1:27" ht="12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spans="1:27" ht="12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spans="1:27" ht="12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spans="1:27" ht="12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spans="1:27" ht="12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spans="1:27" ht="12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spans="1:27" ht="12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spans="1:27" ht="12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spans="1:27" ht="12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spans="1:27" ht="12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spans="1:27" ht="12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spans="1:27" ht="12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spans="1:27" ht="12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spans="1:27" ht="12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spans="1:27" ht="12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spans="1:27" ht="12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spans="1:27" ht="12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spans="1:27" ht="12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spans="1:27" ht="12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spans="1:27" ht="12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spans="1:27" ht="12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spans="1:27" ht="12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spans="1:27" ht="12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spans="1:27" ht="12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spans="1:27" ht="12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spans="1:27" ht="12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spans="1:27" ht="12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spans="1:27" ht="12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spans="1:27" ht="12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spans="1:27" ht="12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spans="1:27" ht="12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spans="1:27" ht="12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spans="1:27" ht="12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spans="1:27" ht="12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spans="1:27" ht="12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spans="1:27" ht="12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spans="1:27" ht="12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spans="1:27" ht="12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spans="1:27" ht="12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spans="1:27" ht="12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spans="1:27" ht="12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spans="1:27" ht="12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spans="1:27" ht="12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spans="1:27" ht="12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spans="1:27" ht="12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spans="1:27" ht="12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spans="1:27" ht="12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spans="1:27" ht="12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spans="1:27" ht="12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spans="1:27" ht="12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spans="1:27" ht="12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spans="1:27" ht="12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spans="1:27" ht="12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spans="1:27" ht="12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spans="1:27" ht="12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spans="1:27" ht="12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spans="1:27" ht="12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spans="1:27" ht="12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spans="1:27" ht="12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spans="1:27" ht="12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spans="1:27" ht="12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spans="1:27" ht="12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spans="1:27" ht="12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spans="1:27" ht="12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spans="1:27" ht="12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spans="1:27" ht="12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spans="1:27" ht="12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spans="1:27" ht="12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spans="1:27" ht="12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spans="1:27" ht="12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spans="1:27" ht="12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spans="1:27" ht="12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spans="1:27" ht="12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spans="1:27" ht="12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spans="1:27" ht="12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spans="1:27" ht="12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spans="1:27" ht="12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spans="1:27" ht="12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spans="1:27" ht="12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spans="1:27" ht="12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spans="1:27" ht="12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spans="1:27" ht="12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spans="1:27" ht="12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spans="1:27" ht="12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spans="1:27" ht="12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spans="1:27" ht="12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spans="1:27" ht="12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spans="1:27" ht="12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spans="1:27" ht="12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spans="1:27" ht="12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spans="1:27" ht="12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spans="1:27" ht="12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spans="1:27" ht="12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spans="1:27" ht="12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spans="1:27" ht="12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spans="1:27" ht="12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spans="1:27" ht="12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spans="1:27" ht="12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spans="1:27" ht="12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spans="1:27" ht="12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spans="1:27" ht="12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spans="1:27" ht="12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spans="1:27" ht="12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spans="1:27" ht="12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spans="1:27" ht="12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spans="1:27" ht="12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spans="1:27" ht="12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spans="1:27" ht="12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spans="1:27" ht="12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spans="1:27" ht="12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spans="1:27" ht="12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spans="1:27" ht="12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spans="1:27" ht="12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spans="1:27" ht="12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spans="1:27" ht="12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spans="1:27" ht="12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spans="1:27" ht="12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spans="1:27" ht="12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spans="1:27" ht="12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spans="1:27" ht="12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spans="1:27" ht="12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spans="1:27" ht="12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spans="1:27" ht="12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spans="1:27" ht="12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spans="1:27" ht="12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spans="1:27" ht="12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spans="1:27" ht="12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spans="1:27" ht="12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spans="1:27" ht="12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spans="1:27" ht="12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spans="1:27" ht="12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spans="1:27" ht="12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spans="1:27" ht="12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spans="1:27" ht="12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spans="1:27" ht="12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spans="1:27" ht="12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spans="1:27" ht="12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spans="1:27" ht="12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spans="1:27" ht="12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spans="1:27" ht="12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spans="1:27" ht="12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spans="1:27" ht="12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spans="1:27" ht="12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spans="1:27" ht="12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spans="1:27" ht="12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spans="1:27" ht="12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spans="1:27" ht="12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spans="1:27" ht="12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spans="1:27" ht="12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spans="1:27" ht="12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spans="1:27" ht="12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spans="1:27" ht="12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spans="1:27" ht="12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spans="1:27" ht="12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spans="1:27" ht="12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spans="1:27" ht="12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spans="1:27" ht="12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spans="1:27" ht="12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spans="1:27" ht="12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spans="1:27" ht="12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spans="1:27" ht="12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spans="1:27" ht="12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spans="1:27" ht="12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spans="1:27" ht="12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spans="1:27" ht="12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spans="1:27" ht="12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spans="1:27" ht="12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spans="1:27" ht="12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spans="1:27" ht="12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spans="1:27" ht="12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spans="1:27" ht="12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spans="1:27" ht="12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spans="1:27" ht="12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spans="1:27" ht="12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spans="1:27" ht="12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spans="1:27" ht="12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spans="1:27" ht="12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spans="1:27" ht="12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spans="1:27" ht="12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spans="1:27" ht="12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spans="1:27" ht="12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spans="1:27" ht="12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spans="1:27" ht="12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spans="1:27" ht="12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spans="1:27" ht="12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spans="1:27" ht="12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spans="1:27" ht="12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spans="1:27" ht="12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spans="1:27" ht="12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spans="1:27" ht="12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spans="1:27" ht="12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spans="1:27" ht="12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spans="1:27" ht="12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spans="1:27" ht="12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spans="1:27" ht="12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spans="1:27" ht="12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spans="1:27" ht="12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spans="1:27" ht="12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spans="1:27" ht="12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spans="1:27" ht="12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spans="1:27" ht="12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spans="1:27" ht="12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spans="1:27" ht="12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spans="1:27" ht="12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spans="1:27" ht="12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spans="1:27" ht="12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spans="1:27" ht="12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spans="1:27" ht="12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spans="1:27" ht="12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spans="1:27" ht="12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spans="1:27" ht="12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spans="1:27" ht="12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spans="1:27" ht="12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spans="1:27" ht="12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spans="1:27" ht="12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spans="1:27" ht="12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spans="1:27" ht="12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spans="1:27" ht="12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spans="1:27" ht="12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spans="1:27" ht="12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spans="1:27" ht="12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spans="1:27" ht="12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spans="1:27" ht="12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spans="1:27" ht="12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spans="1:27" ht="12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spans="1:27" ht="12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spans="1:27" ht="12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spans="1:27" ht="12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spans="1:27" ht="12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spans="1:27" ht="12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spans="1:27" ht="12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spans="1:27" ht="12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spans="1:27" ht="12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spans="1:27" ht="12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spans="1:27" ht="12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spans="1:27" ht="12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spans="1:27" ht="12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spans="1:27" ht="12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spans="1:27" ht="12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spans="1:27" ht="12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spans="1:27" ht="12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spans="1:27" ht="12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spans="1:27" ht="12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spans="1:27" ht="12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spans="1:27" ht="12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spans="1:27" ht="12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spans="1:27" ht="12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spans="1:27" ht="12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spans="1:27" ht="12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spans="1:27" ht="12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spans="1:27" ht="12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spans="1:27" ht="12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spans="1:27" ht="12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spans="1:27" ht="12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spans="1:27" ht="12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spans="1:27" ht="12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spans="1:27" ht="12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spans="1:27" ht="12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spans="1:27" ht="12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spans="1:27" ht="12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spans="1:27" ht="12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spans="1:27" ht="12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spans="1:27" ht="12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spans="1:27" ht="12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spans="1:27" ht="12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spans="1:27" ht="12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spans="1:27" ht="12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spans="1:27" ht="12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spans="1:27" ht="12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spans="1:27" ht="12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spans="1:27" ht="12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spans="1:27" ht="12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spans="1:27" ht="12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spans="1:27" ht="12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spans="1:27" ht="12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spans="1:27" ht="12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spans="1:27" ht="12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spans="1:27" ht="12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spans="1:27" ht="12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spans="1:27" ht="12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spans="1:27" ht="12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spans="1:27" ht="12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spans="1:27" ht="12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spans="1:27" ht="12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spans="1:27" ht="12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spans="1:27" ht="12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spans="1:27" ht="12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spans="1:27" ht="12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spans="1:27" ht="12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spans="1:27" ht="12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spans="1:27" ht="12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spans="1:27" ht="12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spans="1:27" ht="12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spans="1:27" ht="12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spans="1:27" ht="12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spans="1:27" ht="12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spans="1:27" ht="12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spans="1:27" ht="12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spans="1:27" ht="12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spans="1:27" ht="12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spans="1:27" ht="12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spans="1:27" ht="12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spans="1:27" ht="12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spans="1:27" ht="12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spans="1:27" ht="12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spans="1:27" ht="12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spans="1:27" ht="12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spans="1:27" ht="12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spans="1:27" ht="12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spans="1:27" ht="12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spans="1:27" ht="12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spans="1:27" ht="12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spans="1:27" ht="12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spans="1:27" ht="12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spans="1:27" ht="12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spans="1:27" ht="12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spans="1:27" ht="12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spans="1:27" ht="12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spans="1:27" ht="12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spans="1:27" ht="12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spans="1:27" ht="12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spans="1:27" ht="12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spans="1:27" ht="12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spans="1:27" ht="12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spans="1:27" ht="12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spans="1:27" ht="12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spans="1:27" ht="12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spans="1:27" ht="12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spans="1:27" ht="12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spans="1:27" ht="12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spans="1:27" ht="12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spans="1:27" ht="12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spans="1:27" ht="12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spans="1:27" ht="12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spans="1:27" ht="12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spans="1:27" ht="12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spans="1:27" ht="12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spans="1:27" ht="12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spans="1:27" ht="12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spans="1:27" ht="12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spans="1:27" ht="12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spans="1:27" ht="12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spans="1:27" ht="12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spans="1:27" ht="12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spans="1:27" ht="12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spans="1:27" ht="12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spans="1:27" ht="12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spans="1:27" ht="12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spans="1:27" ht="12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spans="1:27" ht="12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spans="1:27" ht="12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spans="1:27" ht="12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spans="1:27" ht="12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spans="1:27" ht="12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spans="1:27" ht="12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spans="1:27" ht="12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spans="1:27" ht="12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spans="1:27" ht="12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spans="1:27" ht="12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spans="1:27" ht="12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spans="1:27" ht="12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spans="1:27" ht="12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  <row r="1000" spans="1:27" ht="12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</row>
  </sheetData>
  <mergeCells count="2">
    <mergeCell ref="A1:F1"/>
    <mergeCell ref="A7:F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99"/>
  <sheetViews>
    <sheetView workbookViewId="0">
      <pane ySplit="5" topLeftCell="A124" activePane="bottomLeft" state="frozen"/>
      <selection pane="bottomLeft" activeCell="M1" sqref="M1"/>
    </sheetView>
  </sheetViews>
  <sheetFormatPr defaultColWidth="14.42578125" defaultRowHeight="15" customHeight="1"/>
  <cols>
    <col min="1" max="1" width="63.5703125" customWidth="1"/>
    <col min="2" max="2" width="9.28515625" customWidth="1"/>
    <col min="3" max="3" width="10.85546875" customWidth="1"/>
    <col min="4" max="4" width="18.5703125" customWidth="1"/>
    <col min="5" max="5" width="9.28515625" customWidth="1"/>
    <col min="6" max="6" width="21.7109375" customWidth="1"/>
    <col min="7" max="7" width="18" customWidth="1"/>
    <col min="8" max="8" width="9.5703125" customWidth="1"/>
    <col min="10" max="10" width="9.5703125" customWidth="1"/>
    <col min="12" max="12" width="9.85546875" customWidth="1"/>
    <col min="13" max="13" width="15" customWidth="1"/>
    <col min="14" max="14" width="11.28515625" customWidth="1"/>
    <col min="15" max="15" width="15.5703125" customWidth="1"/>
    <col min="16" max="16" width="9.85546875" customWidth="1"/>
    <col min="17" max="17" width="20" customWidth="1"/>
    <col min="18" max="18" width="11.28515625" customWidth="1"/>
    <col min="19" max="19" width="15.5703125" customWidth="1"/>
    <col min="20" max="20" width="9.85546875" customWidth="1"/>
    <col min="21" max="21" width="20" customWidth="1"/>
    <col min="22" max="23" width="11.42578125" customWidth="1"/>
    <col min="24" max="24" width="11.7109375" customWidth="1"/>
    <col min="25" max="30" width="8.7109375" customWidth="1"/>
  </cols>
  <sheetData>
    <row r="1" spans="1:30" ht="53.25" customHeight="1">
      <c r="A1" s="224" t="s">
        <v>197</v>
      </c>
      <c r="B1" s="225"/>
      <c r="C1" s="225"/>
      <c r="D1" s="225"/>
      <c r="E1" s="225"/>
      <c r="F1" s="225"/>
      <c r="G1" s="225"/>
      <c r="H1" s="225"/>
      <c r="I1" s="41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3"/>
      <c r="W1" s="42"/>
      <c r="X1" s="42"/>
      <c r="Y1" s="13"/>
      <c r="Z1" s="13"/>
      <c r="AA1" s="13"/>
      <c r="AB1" s="13"/>
      <c r="AC1" s="13"/>
      <c r="AD1" s="13"/>
    </row>
    <row r="2" spans="1:30" ht="21.75" customHeight="1">
      <c r="A2" s="226" t="s">
        <v>44</v>
      </c>
      <c r="B2" s="227"/>
      <c r="C2" s="228"/>
      <c r="D2" s="217" t="s">
        <v>45</v>
      </c>
      <c r="E2" s="218"/>
      <c r="F2" s="218"/>
      <c r="G2" s="218"/>
      <c r="H2" s="219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  <c r="W2" s="42"/>
      <c r="X2" s="42"/>
      <c r="Y2" s="13"/>
      <c r="Z2" s="13"/>
      <c r="AA2" s="13"/>
      <c r="AB2" s="13"/>
      <c r="AC2" s="13"/>
      <c r="AD2" s="13"/>
    </row>
    <row r="3" spans="1:30" ht="21.75" customHeight="1">
      <c r="A3" s="226" t="s">
        <v>46</v>
      </c>
      <c r="B3" s="227"/>
      <c r="C3" s="228"/>
      <c r="D3" s="217" t="s">
        <v>47</v>
      </c>
      <c r="E3" s="218"/>
      <c r="F3" s="218"/>
      <c r="G3" s="218"/>
      <c r="H3" s="219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  <c r="W3" s="42"/>
      <c r="X3" s="42"/>
      <c r="Y3" s="13"/>
      <c r="Z3" s="13"/>
      <c r="AA3" s="13"/>
      <c r="AB3" s="13"/>
      <c r="AC3" s="13"/>
      <c r="AD3" s="13"/>
    </row>
    <row r="4" spans="1:30" ht="33.75" customHeight="1">
      <c r="A4" s="229" t="s">
        <v>29</v>
      </c>
      <c r="B4" s="45"/>
      <c r="C4" s="46"/>
      <c r="D4" s="46"/>
      <c r="E4" s="46"/>
      <c r="F4" s="46"/>
      <c r="G4" s="205" t="s">
        <v>48</v>
      </c>
      <c r="H4" s="231" t="s">
        <v>23</v>
      </c>
      <c r="I4" s="223"/>
      <c r="J4" s="222" t="s">
        <v>1</v>
      </c>
      <c r="K4" s="223"/>
      <c r="L4" s="232" t="s">
        <v>24</v>
      </c>
      <c r="M4" s="223"/>
      <c r="N4" s="222" t="s">
        <v>12</v>
      </c>
      <c r="O4" s="223"/>
      <c r="P4" s="220" t="s">
        <v>49</v>
      </c>
      <c r="Q4" s="221"/>
      <c r="R4" s="233" t="s">
        <v>50</v>
      </c>
      <c r="S4" s="223"/>
      <c r="T4" s="220" t="s">
        <v>51</v>
      </c>
      <c r="U4" s="221"/>
      <c r="V4" s="44"/>
      <c r="W4" s="222" t="s">
        <v>52</v>
      </c>
      <c r="X4" s="223"/>
      <c r="Y4" s="13"/>
      <c r="Z4" s="13"/>
      <c r="AA4" s="13"/>
      <c r="AB4" s="13"/>
      <c r="AC4" s="13"/>
      <c r="AD4" s="13"/>
    </row>
    <row r="5" spans="1:30" ht="12" customHeight="1">
      <c r="A5" s="230"/>
      <c r="B5" s="45" t="s">
        <v>53</v>
      </c>
      <c r="C5" s="46" t="s">
        <v>54</v>
      </c>
      <c r="D5" s="46" t="s">
        <v>55</v>
      </c>
      <c r="E5" s="47" t="s">
        <v>56</v>
      </c>
      <c r="F5" s="47" t="s">
        <v>57</v>
      </c>
      <c r="G5" s="48" t="s">
        <v>58</v>
      </c>
      <c r="H5" s="49" t="s">
        <v>56</v>
      </c>
      <c r="I5" s="50" t="s">
        <v>58</v>
      </c>
      <c r="J5" s="49" t="s">
        <v>56</v>
      </c>
      <c r="K5" s="50" t="s">
        <v>58</v>
      </c>
      <c r="L5" s="49" t="s">
        <v>56</v>
      </c>
      <c r="M5" s="50" t="s">
        <v>58</v>
      </c>
      <c r="N5" s="49" t="s">
        <v>56</v>
      </c>
      <c r="O5" s="50" t="s">
        <v>58</v>
      </c>
      <c r="P5" s="48" t="s">
        <v>59</v>
      </c>
      <c r="Q5" s="48" t="s">
        <v>58</v>
      </c>
      <c r="R5" s="51" t="s">
        <v>56</v>
      </c>
      <c r="S5" s="52" t="s">
        <v>58</v>
      </c>
      <c r="T5" s="48" t="s">
        <v>59</v>
      </c>
      <c r="U5" s="48" t="s">
        <v>58</v>
      </c>
      <c r="V5" s="43"/>
      <c r="W5" s="49" t="s">
        <v>60</v>
      </c>
      <c r="X5" s="50" t="s">
        <v>61</v>
      </c>
      <c r="Y5" s="13"/>
      <c r="Z5" s="13"/>
      <c r="AA5" s="13"/>
      <c r="AB5" s="13"/>
      <c r="AC5" s="13"/>
      <c r="AD5" s="13"/>
    </row>
    <row r="6" spans="1:30" ht="12" customHeight="1">
      <c r="A6" s="53" t="s">
        <v>30</v>
      </c>
      <c r="B6" s="53"/>
      <c r="C6" s="53"/>
      <c r="D6" s="53"/>
      <c r="E6" s="53"/>
      <c r="F6" s="53"/>
      <c r="G6" s="53"/>
      <c r="H6" s="54"/>
      <c r="I6" s="53"/>
      <c r="J6" s="54"/>
      <c r="K6" s="53"/>
      <c r="L6" s="54"/>
      <c r="M6" s="53"/>
      <c r="N6" s="54"/>
      <c r="O6" s="53"/>
      <c r="P6" s="53"/>
      <c r="Q6" s="53"/>
      <c r="R6" s="54"/>
      <c r="S6" s="53"/>
      <c r="T6" s="53"/>
      <c r="U6" s="53"/>
      <c r="V6" s="43"/>
      <c r="W6" s="55"/>
      <c r="X6" s="55"/>
      <c r="Y6" s="13"/>
      <c r="Z6" s="13"/>
      <c r="AA6" s="13"/>
      <c r="AB6" s="13"/>
      <c r="AC6" s="13"/>
      <c r="AD6" s="13"/>
    </row>
    <row r="7" spans="1:30" ht="12" customHeight="1">
      <c r="A7" s="56" t="s">
        <v>62</v>
      </c>
      <c r="B7" s="57"/>
      <c r="C7" s="57"/>
      <c r="D7" s="57"/>
      <c r="E7" s="58"/>
      <c r="F7" s="59"/>
      <c r="G7" s="60"/>
      <c r="H7" s="58"/>
      <c r="I7" s="60"/>
      <c r="J7" s="58"/>
      <c r="K7" s="60"/>
      <c r="L7" s="58"/>
      <c r="M7" s="60"/>
      <c r="N7" s="58"/>
      <c r="O7" s="60"/>
      <c r="P7" s="58"/>
      <c r="Q7" s="60"/>
      <c r="R7" s="58"/>
      <c r="S7" s="60"/>
      <c r="T7" s="58"/>
      <c r="U7" s="60"/>
      <c r="V7" s="43"/>
      <c r="W7" s="61"/>
      <c r="X7" s="61"/>
      <c r="Y7" s="13"/>
      <c r="Z7" s="13"/>
      <c r="AA7" s="13"/>
      <c r="AB7" s="13"/>
      <c r="AC7" s="13"/>
      <c r="AD7" s="13"/>
    </row>
    <row r="8" spans="1:30" ht="12" customHeight="1">
      <c r="A8" s="56" t="s">
        <v>63</v>
      </c>
      <c r="B8" s="57"/>
      <c r="C8" s="57"/>
      <c r="D8" s="57"/>
      <c r="E8" s="58"/>
      <c r="F8" s="59"/>
      <c r="G8" s="60"/>
      <c r="H8" s="58"/>
      <c r="I8" s="60"/>
      <c r="J8" s="58"/>
      <c r="K8" s="60"/>
      <c r="L8" s="58"/>
      <c r="M8" s="60"/>
      <c r="N8" s="58"/>
      <c r="O8" s="60"/>
      <c r="P8" s="58"/>
      <c r="Q8" s="60"/>
      <c r="R8" s="62"/>
      <c r="S8" s="60"/>
      <c r="T8" s="58"/>
      <c r="U8" s="60"/>
      <c r="V8" s="43"/>
      <c r="W8" s="63"/>
      <c r="X8" s="63"/>
      <c r="Y8" s="13"/>
      <c r="Z8" s="13"/>
      <c r="AA8" s="13"/>
      <c r="AB8" s="13"/>
      <c r="AC8" s="13"/>
      <c r="AD8" s="13"/>
    </row>
    <row r="9" spans="1:30" ht="12" customHeight="1">
      <c r="A9" s="64" t="s">
        <v>64</v>
      </c>
      <c r="B9" s="65">
        <v>1</v>
      </c>
      <c r="C9" s="66">
        <v>1</v>
      </c>
      <c r="D9" s="65" t="s">
        <v>65</v>
      </c>
      <c r="E9" s="67">
        <v>12</v>
      </c>
      <c r="F9" s="68">
        <v>3500</v>
      </c>
      <c r="G9" s="69">
        <f t="shared" ref="G9:G12" si="0">F9*E9*C9*B9</f>
        <v>42000</v>
      </c>
      <c r="H9" s="70">
        <v>6</v>
      </c>
      <c r="I9" s="69">
        <f t="shared" ref="I9:I12" si="1">B9*C9*F9*H9</f>
        <v>21000</v>
      </c>
      <c r="J9" s="67">
        <v>4</v>
      </c>
      <c r="K9" s="69">
        <f t="shared" ref="K9:K12" si="2">B9*C9*F9*J9</f>
        <v>14000</v>
      </c>
      <c r="L9" s="67">
        <v>1</v>
      </c>
      <c r="M9" s="69">
        <f t="shared" ref="M9:M12" si="3">B9*C9*F9*L9</f>
        <v>3500</v>
      </c>
      <c r="N9" s="67">
        <v>1</v>
      </c>
      <c r="O9" s="69">
        <f t="shared" ref="O9:O12" si="4">B9*C9*F9*N9</f>
        <v>3500</v>
      </c>
      <c r="P9" s="67">
        <f>SUM(N9,L9,J9,H9)</f>
        <v>12</v>
      </c>
      <c r="Q9" s="69">
        <f>SUM(I9,K9,M9,O9)</f>
        <v>42000</v>
      </c>
      <c r="R9" s="67"/>
      <c r="S9" s="69">
        <f t="shared" ref="S9:S12" si="5">B9*C9*F9*R9</f>
        <v>0</v>
      </c>
      <c r="T9" s="67">
        <f t="shared" ref="T9:T12" si="6">SUM(R9,P9)</f>
        <v>12</v>
      </c>
      <c r="U9" s="69">
        <f t="shared" ref="U9:U13" si="7">SUM(Q9,S9)</f>
        <v>42000</v>
      </c>
      <c r="V9" s="43"/>
      <c r="W9" s="71" t="str">
        <f t="shared" ref="W9:W27" si="8">IF(P9=E9, "OK", "ERROR")</f>
        <v>OK</v>
      </c>
      <c r="X9" s="71" t="str">
        <f t="shared" ref="X9:X28" si="9">IF(Q9=G9, "OK", "ERROR")</f>
        <v>OK</v>
      </c>
      <c r="Y9" s="13"/>
      <c r="Z9" s="13"/>
      <c r="AA9" s="13"/>
      <c r="AB9" s="13"/>
      <c r="AC9" s="13"/>
      <c r="AD9" s="13"/>
    </row>
    <row r="10" spans="1:30" ht="12" customHeight="1">
      <c r="A10" s="64" t="s">
        <v>66</v>
      </c>
      <c r="B10" s="65">
        <v>1</v>
      </c>
      <c r="C10" s="66">
        <v>1</v>
      </c>
      <c r="D10" s="65" t="s">
        <v>65</v>
      </c>
      <c r="E10" s="67">
        <v>12</v>
      </c>
      <c r="F10" s="68">
        <v>3000</v>
      </c>
      <c r="G10" s="69">
        <f t="shared" si="0"/>
        <v>36000</v>
      </c>
      <c r="H10" s="70">
        <v>6</v>
      </c>
      <c r="I10" s="69">
        <f t="shared" si="1"/>
        <v>18000</v>
      </c>
      <c r="J10" s="67">
        <v>4</v>
      </c>
      <c r="K10" s="69">
        <f t="shared" si="2"/>
        <v>12000</v>
      </c>
      <c r="L10" s="67">
        <v>1</v>
      </c>
      <c r="M10" s="69">
        <f t="shared" si="3"/>
        <v>3000</v>
      </c>
      <c r="N10" s="67">
        <v>1</v>
      </c>
      <c r="O10" s="69">
        <f t="shared" si="4"/>
        <v>3000</v>
      </c>
      <c r="P10" s="67">
        <f t="shared" ref="P10:Q10" si="10">SUM(H10,J10,L10,N10)</f>
        <v>12</v>
      </c>
      <c r="Q10" s="69">
        <f t="shared" si="10"/>
        <v>36000</v>
      </c>
      <c r="R10" s="67"/>
      <c r="S10" s="69">
        <f t="shared" si="5"/>
        <v>0</v>
      </c>
      <c r="T10" s="67">
        <f t="shared" si="6"/>
        <v>12</v>
      </c>
      <c r="U10" s="69">
        <f t="shared" si="7"/>
        <v>36000</v>
      </c>
      <c r="V10" s="43"/>
      <c r="W10" s="71" t="str">
        <f t="shared" si="8"/>
        <v>OK</v>
      </c>
      <c r="X10" s="71" t="str">
        <f t="shared" si="9"/>
        <v>OK</v>
      </c>
      <c r="Y10" s="13"/>
      <c r="Z10" s="13"/>
      <c r="AA10" s="13"/>
      <c r="AB10" s="13"/>
      <c r="AC10" s="13"/>
      <c r="AD10" s="13"/>
    </row>
    <row r="11" spans="1:30" ht="12" customHeight="1">
      <c r="A11" s="64" t="s">
        <v>67</v>
      </c>
      <c r="B11" s="65">
        <v>1</v>
      </c>
      <c r="C11" s="66">
        <v>0.5</v>
      </c>
      <c r="D11" s="65" t="s">
        <v>65</v>
      </c>
      <c r="E11" s="67">
        <v>12</v>
      </c>
      <c r="F11" s="68">
        <v>5000</v>
      </c>
      <c r="G11" s="69">
        <f t="shared" si="0"/>
        <v>30000</v>
      </c>
      <c r="H11" s="70">
        <v>6</v>
      </c>
      <c r="I11" s="69">
        <f t="shared" si="1"/>
        <v>15000</v>
      </c>
      <c r="J11" s="67">
        <v>4</v>
      </c>
      <c r="K11" s="69">
        <f t="shared" si="2"/>
        <v>10000</v>
      </c>
      <c r="L11" s="67">
        <v>1</v>
      </c>
      <c r="M11" s="69">
        <f t="shared" si="3"/>
        <v>2500</v>
      </c>
      <c r="N11" s="67">
        <v>1</v>
      </c>
      <c r="O11" s="69">
        <f t="shared" si="4"/>
        <v>2500</v>
      </c>
      <c r="P11" s="67">
        <f t="shared" ref="P11:Q11" si="11">SUM(H11,J11,L11,N11)</f>
        <v>12</v>
      </c>
      <c r="Q11" s="69">
        <f t="shared" si="11"/>
        <v>30000</v>
      </c>
      <c r="R11" s="67"/>
      <c r="S11" s="69">
        <f t="shared" si="5"/>
        <v>0</v>
      </c>
      <c r="T11" s="67">
        <f t="shared" si="6"/>
        <v>12</v>
      </c>
      <c r="U11" s="69">
        <f t="shared" si="7"/>
        <v>30000</v>
      </c>
      <c r="V11" s="43"/>
      <c r="W11" s="71" t="str">
        <f t="shared" si="8"/>
        <v>OK</v>
      </c>
      <c r="X11" s="71" t="str">
        <f t="shared" si="9"/>
        <v>OK</v>
      </c>
      <c r="Y11" s="13"/>
      <c r="Z11" s="13"/>
      <c r="AA11" s="13"/>
      <c r="AB11" s="13"/>
      <c r="AC11" s="13"/>
      <c r="AD11" s="13"/>
    </row>
    <row r="12" spans="1:30" ht="12" customHeight="1">
      <c r="A12" s="64" t="s">
        <v>68</v>
      </c>
      <c r="B12" s="65">
        <v>1</v>
      </c>
      <c r="C12" s="66">
        <v>1</v>
      </c>
      <c r="D12" s="65" t="s">
        <v>65</v>
      </c>
      <c r="E12" s="67">
        <v>4</v>
      </c>
      <c r="F12" s="68">
        <v>4000</v>
      </c>
      <c r="G12" s="69">
        <f t="shared" si="0"/>
        <v>16000</v>
      </c>
      <c r="H12" s="70">
        <v>2</v>
      </c>
      <c r="I12" s="69">
        <f t="shared" si="1"/>
        <v>8000</v>
      </c>
      <c r="J12" s="67">
        <v>1</v>
      </c>
      <c r="K12" s="69">
        <f t="shared" si="2"/>
        <v>4000</v>
      </c>
      <c r="L12" s="67">
        <v>0.5</v>
      </c>
      <c r="M12" s="69">
        <f t="shared" si="3"/>
        <v>2000</v>
      </c>
      <c r="N12" s="67">
        <v>0.5</v>
      </c>
      <c r="O12" s="69">
        <f t="shared" si="4"/>
        <v>2000</v>
      </c>
      <c r="P12" s="67">
        <f t="shared" ref="P12:Q12" si="12">SUM(H12,J12,L12,N12)</f>
        <v>4</v>
      </c>
      <c r="Q12" s="69">
        <f t="shared" si="12"/>
        <v>16000</v>
      </c>
      <c r="R12" s="67"/>
      <c r="S12" s="69">
        <f t="shared" si="5"/>
        <v>0</v>
      </c>
      <c r="T12" s="67">
        <f t="shared" si="6"/>
        <v>4</v>
      </c>
      <c r="U12" s="69">
        <f t="shared" si="7"/>
        <v>16000</v>
      </c>
      <c r="V12" s="43"/>
      <c r="W12" s="71" t="str">
        <f t="shared" si="8"/>
        <v>OK</v>
      </c>
      <c r="X12" s="71" t="str">
        <f t="shared" si="9"/>
        <v>OK</v>
      </c>
      <c r="Y12" s="13"/>
      <c r="Z12" s="13"/>
      <c r="AA12" s="13"/>
      <c r="AB12" s="13"/>
      <c r="AC12" s="13"/>
      <c r="AD12" s="13"/>
    </row>
    <row r="13" spans="1:30" ht="12" customHeight="1">
      <c r="A13" s="72" t="s">
        <v>69</v>
      </c>
      <c r="B13" s="73"/>
      <c r="C13" s="74"/>
      <c r="D13" s="73"/>
      <c r="E13" s="75"/>
      <c r="F13" s="76"/>
      <c r="G13" s="77">
        <f>SUM(G9:G12)</f>
        <v>124000</v>
      </c>
      <c r="H13" s="75"/>
      <c r="I13" s="78">
        <f>SUM(I9:I12)</f>
        <v>62000</v>
      </c>
      <c r="J13" s="75"/>
      <c r="K13" s="78">
        <f>SUM(K9:K12)</f>
        <v>40000</v>
      </c>
      <c r="L13" s="75"/>
      <c r="M13" s="78">
        <f>SUM(M9:M12)</f>
        <v>11000</v>
      </c>
      <c r="N13" s="75"/>
      <c r="O13" s="78">
        <f>SUM(O9:O12)</f>
        <v>11000</v>
      </c>
      <c r="P13" s="67"/>
      <c r="Q13" s="79">
        <f>SUM(I13,K13,M13,O13)</f>
        <v>124000</v>
      </c>
      <c r="R13" s="75"/>
      <c r="S13" s="78">
        <f>SUM(S9:S12)</f>
        <v>0</v>
      </c>
      <c r="T13" s="67"/>
      <c r="U13" s="79">
        <f t="shared" si="7"/>
        <v>124000</v>
      </c>
      <c r="V13" s="43"/>
      <c r="W13" s="71" t="str">
        <f t="shared" si="8"/>
        <v>OK</v>
      </c>
      <c r="X13" s="71" t="str">
        <f t="shared" si="9"/>
        <v>OK</v>
      </c>
      <c r="Y13" s="13"/>
      <c r="Z13" s="13"/>
      <c r="AA13" s="13"/>
      <c r="AB13" s="13"/>
      <c r="AC13" s="13"/>
      <c r="AD13" s="13"/>
    </row>
    <row r="14" spans="1:30" ht="12" customHeight="1">
      <c r="A14" s="56" t="s">
        <v>70</v>
      </c>
      <c r="B14" s="80"/>
      <c r="C14" s="81"/>
      <c r="D14" s="80"/>
      <c r="E14" s="82"/>
      <c r="F14" s="83"/>
      <c r="G14" s="84"/>
      <c r="H14" s="82"/>
      <c r="I14" s="69"/>
      <c r="J14" s="82"/>
      <c r="K14" s="69"/>
      <c r="L14" s="82"/>
      <c r="M14" s="69"/>
      <c r="N14" s="82"/>
      <c r="O14" s="69"/>
      <c r="P14" s="67"/>
      <c r="Q14" s="69"/>
      <c r="R14" s="82"/>
      <c r="S14" s="69"/>
      <c r="T14" s="67">
        <f t="shared" ref="T14:T20" si="13">SUM(R14,P14)</f>
        <v>0</v>
      </c>
      <c r="U14" s="69"/>
      <c r="V14" s="43"/>
      <c r="W14" s="71" t="str">
        <f t="shared" si="8"/>
        <v>OK</v>
      </c>
      <c r="X14" s="71" t="str">
        <f t="shared" si="9"/>
        <v>OK</v>
      </c>
      <c r="Y14" s="13"/>
      <c r="Z14" s="13"/>
      <c r="AA14" s="13"/>
      <c r="AB14" s="13"/>
      <c r="AC14" s="13"/>
      <c r="AD14" s="13"/>
    </row>
    <row r="15" spans="1:30" ht="12" customHeight="1">
      <c r="A15" s="64" t="s">
        <v>71</v>
      </c>
      <c r="B15" s="65">
        <v>1</v>
      </c>
      <c r="C15" s="66">
        <v>1</v>
      </c>
      <c r="D15" s="65" t="s">
        <v>65</v>
      </c>
      <c r="E15" s="67">
        <v>8</v>
      </c>
      <c r="F15" s="68">
        <v>500</v>
      </c>
      <c r="G15" s="69">
        <f t="shared" ref="G15:G20" si="14">B15*C15*E15*F15</f>
        <v>4000</v>
      </c>
      <c r="H15" s="70">
        <v>4</v>
      </c>
      <c r="I15" s="69">
        <f t="shared" ref="I15:I20" si="15">B15*C15*F15*H15</f>
        <v>2000</v>
      </c>
      <c r="J15" s="67">
        <v>2</v>
      </c>
      <c r="K15" s="69">
        <f t="shared" ref="K15:K20" si="16">B15*C15*F15*J15</f>
        <v>1000</v>
      </c>
      <c r="L15" s="67">
        <v>1</v>
      </c>
      <c r="M15" s="69">
        <f t="shared" ref="M15:M20" si="17">B15*C15*F15*L15</f>
        <v>500</v>
      </c>
      <c r="N15" s="67">
        <v>1</v>
      </c>
      <c r="O15" s="69">
        <f t="shared" ref="O15:O20" si="18">B15*C15*F15*N15</f>
        <v>500</v>
      </c>
      <c r="P15" s="67">
        <f t="shared" ref="P15:Q15" si="19">SUM(H15,J15,L15,N15)</f>
        <v>8</v>
      </c>
      <c r="Q15" s="69">
        <f t="shared" si="19"/>
        <v>4000</v>
      </c>
      <c r="R15" s="67"/>
      <c r="S15" s="69">
        <f t="shared" ref="S15:S20" si="20">B15*C15*F15*R15</f>
        <v>0</v>
      </c>
      <c r="T15" s="67">
        <f t="shared" si="13"/>
        <v>8</v>
      </c>
      <c r="U15" s="69">
        <f t="shared" ref="U15:U22" si="21">SUM(Q15,S15)</f>
        <v>4000</v>
      </c>
      <c r="V15" s="43"/>
      <c r="W15" s="71" t="str">
        <f t="shared" si="8"/>
        <v>OK</v>
      </c>
      <c r="X15" s="71" t="str">
        <f t="shared" si="9"/>
        <v>OK</v>
      </c>
      <c r="Y15" s="13"/>
      <c r="Z15" s="13"/>
      <c r="AA15" s="13"/>
      <c r="AB15" s="13"/>
      <c r="AC15" s="13"/>
      <c r="AD15" s="13"/>
    </row>
    <row r="16" spans="1:30" ht="12" customHeight="1">
      <c r="A16" s="85" t="s">
        <v>72</v>
      </c>
      <c r="B16" s="86">
        <v>1</v>
      </c>
      <c r="C16" s="66">
        <v>0.75</v>
      </c>
      <c r="D16" s="65" t="s">
        <v>65</v>
      </c>
      <c r="E16" s="67">
        <v>6</v>
      </c>
      <c r="F16" s="68">
        <v>300</v>
      </c>
      <c r="G16" s="69">
        <f t="shared" si="14"/>
        <v>1350</v>
      </c>
      <c r="H16" s="70">
        <v>2</v>
      </c>
      <c r="I16" s="69">
        <f t="shared" si="15"/>
        <v>450</v>
      </c>
      <c r="J16" s="67">
        <v>1</v>
      </c>
      <c r="K16" s="69">
        <f t="shared" si="16"/>
        <v>225</v>
      </c>
      <c r="L16" s="70">
        <v>2</v>
      </c>
      <c r="M16" s="69">
        <f t="shared" si="17"/>
        <v>450</v>
      </c>
      <c r="N16" s="70">
        <v>1</v>
      </c>
      <c r="O16" s="69">
        <f t="shared" si="18"/>
        <v>225</v>
      </c>
      <c r="P16" s="67">
        <f t="shared" ref="P16:Q16" si="22">SUM(H16,J16,L16,N16)</f>
        <v>6</v>
      </c>
      <c r="Q16" s="69">
        <f t="shared" si="22"/>
        <v>1350</v>
      </c>
      <c r="R16" s="70"/>
      <c r="S16" s="69">
        <f t="shared" si="20"/>
        <v>0</v>
      </c>
      <c r="T16" s="67">
        <f t="shared" si="13"/>
        <v>6</v>
      </c>
      <c r="U16" s="69">
        <f t="shared" si="21"/>
        <v>1350</v>
      </c>
      <c r="V16" s="43"/>
      <c r="W16" s="71" t="str">
        <f t="shared" si="8"/>
        <v>OK</v>
      </c>
      <c r="X16" s="71" t="str">
        <f t="shared" si="9"/>
        <v>OK</v>
      </c>
      <c r="Y16" s="13"/>
      <c r="Z16" s="13"/>
      <c r="AA16" s="13"/>
      <c r="AB16" s="13"/>
      <c r="AC16" s="13"/>
      <c r="AD16" s="13"/>
    </row>
    <row r="17" spans="1:30" ht="12" customHeight="1">
      <c r="A17" s="64" t="s">
        <v>73</v>
      </c>
      <c r="B17" s="65">
        <v>2</v>
      </c>
      <c r="C17" s="66">
        <v>0.75</v>
      </c>
      <c r="D17" s="65" t="s">
        <v>65</v>
      </c>
      <c r="E17" s="67">
        <v>6</v>
      </c>
      <c r="F17" s="68">
        <v>300</v>
      </c>
      <c r="G17" s="69">
        <f t="shared" si="14"/>
        <v>2700</v>
      </c>
      <c r="H17" s="70">
        <v>2</v>
      </c>
      <c r="I17" s="69">
        <f t="shared" si="15"/>
        <v>900</v>
      </c>
      <c r="J17" s="67">
        <v>1</v>
      </c>
      <c r="K17" s="69">
        <f t="shared" si="16"/>
        <v>450</v>
      </c>
      <c r="L17" s="70">
        <v>2</v>
      </c>
      <c r="M17" s="69">
        <f t="shared" si="17"/>
        <v>900</v>
      </c>
      <c r="N17" s="70">
        <v>1</v>
      </c>
      <c r="O17" s="69">
        <f t="shared" si="18"/>
        <v>450</v>
      </c>
      <c r="P17" s="67">
        <f t="shared" ref="P17:Q17" si="23">SUM(H17,J17,L17,N17)</f>
        <v>6</v>
      </c>
      <c r="Q17" s="69">
        <f t="shared" si="23"/>
        <v>2700</v>
      </c>
      <c r="R17" s="70"/>
      <c r="S17" s="69">
        <f t="shared" si="20"/>
        <v>0</v>
      </c>
      <c r="T17" s="67">
        <f t="shared" si="13"/>
        <v>6</v>
      </c>
      <c r="U17" s="69">
        <f t="shared" si="21"/>
        <v>2700</v>
      </c>
      <c r="V17" s="43"/>
      <c r="W17" s="71" t="str">
        <f t="shared" si="8"/>
        <v>OK</v>
      </c>
      <c r="X17" s="71" t="str">
        <f t="shared" si="9"/>
        <v>OK</v>
      </c>
      <c r="Y17" s="13"/>
      <c r="Z17" s="13"/>
      <c r="AA17" s="13"/>
      <c r="AB17" s="13"/>
      <c r="AC17" s="13"/>
      <c r="AD17" s="13"/>
    </row>
    <row r="18" spans="1:30" ht="12" customHeight="1">
      <c r="A18" s="64" t="s">
        <v>74</v>
      </c>
      <c r="B18" s="65">
        <v>5</v>
      </c>
      <c r="C18" s="66">
        <v>0.5</v>
      </c>
      <c r="D18" s="65" t="s">
        <v>65</v>
      </c>
      <c r="E18" s="70">
        <v>10</v>
      </c>
      <c r="F18" s="68">
        <v>350</v>
      </c>
      <c r="G18" s="69">
        <f t="shared" si="14"/>
        <v>8750</v>
      </c>
      <c r="H18" s="67">
        <v>4</v>
      </c>
      <c r="I18" s="69">
        <f t="shared" si="15"/>
        <v>3500</v>
      </c>
      <c r="J18" s="67">
        <v>4</v>
      </c>
      <c r="K18" s="69">
        <f t="shared" si="16"/>
        <v>3500</v>
      </c>
      <c r="L18" s="67">
        <v>1</v>
      </c>
      <c r="M18" s="69">
        <f t="shared" si="17"/>
        <v>875</v>
      </c>
      <c r="N18" s="67">
        <v>1</v>
      </c>
      <c r="O18" s="69">
        <f t="shared" si="18"/>
        <v>875</v>
      </c>
      <c r="P18" s="67">
        <f t="shared" ref="P18:Q18" si="24">SUM(H18,J18,L18,N18)</f>
        <v>10</v>
      </c>
      <c r="Q18" s="69">
        <f t="shared" si="24"/>
        <v>8750</v>
      </c>
      <c r="R18" s="67"/>
      <c r="S18" s="69">
        <f t="shared" si="20"/>
        <v>0</v>
      </c>
      <c r="T18" s="67">
        <f t="shared" si="13"/>
        <v>10</v>
      </c>
      <c r="U18" s="69">
        <f t="shared" si="21"/>
        <v>8750</v>
      </c>
      <c r="V18" s="43"/>
      <c r="W18" s="71" t="str">
        <f t="shared" si="8"/>
        <v>OK</v>
      </c>
      <c r="X18" s="71" t="str">
        <f t="shared" si="9"/>
        <v>OK</v>
      </c>
      <c r="Y18" s="13"/>
      <c r="Z18" s="13"/>
      <c r="AA18" s="13"/>
      <c r="AB18" s="13"/>
      <c r="AC18" s="13"/>
      <c r="AD18" s="13"/>
    </row>
    <row r="19" spans="1:30" ht="12" customHeight="1">
      <c r="A19" s="64" t="s">
        <v>75</v>
      </c>
      <c r="B19" s="65">
        <v>1</v>
      </c>
      <c r="C19" s="66">
        <v>0.2</v>
      </c>
      <c r="D19" s="65" t="s">
        <v>65</v>
      </c>
      <c r="E19" s="70">
        <v>5</v>
      </c>
      <c r="F19" s="68">
        <v>250</v>
      </c>
      <c r="G19" s="69">
        <f t="shared" si="14"/>
        <v>250</v>
      </c>
      <c r="H19" s="67">
        <v>2</v>
      </c>
      <c r="I19" s="69">
        <f t="shared" si="15"/>
        <v>100</v>
      </c>
      <c r="J19" s="67">
        <v>1</v>
      </c>
      <c r="K19" s="69">
        <f t="shared" si="16"/>
        <v>50</v>
      </c>
      <c r="L19" s="67">
        <v>1</v>
      </c>
      <c r="M19" s="69">
        <f t="shared" si="17"/>
        <v>50</v>
      </c>
      <c r="N19" s="67">
        <v>1</v>
      </c>
      <c r="O19" s="69">
        <f t="shared" si="18"/>
        <v>50</v>
      </c>
      <c r="P19" s="67">
        <f t="shared" ref="P19:Q19" si="25">SUM(H19,J19,L19,N19)</f>
        <v>5</v>
      </c>
      <c r="Q19" s="69">
        <f t="shared" si="25"/>
        <v>250</v>
      </c>
      <c r="R19" s="67"/>
      <c r="S19" s="69">
        <f t="shared" si="20"/>
        <v>0</v>
      </c>
      <c r="T19" s="67">
        <f t="shared" si="13"/>
        <v>5</v>
      </c>
      <c r="U19" s="69">
        <f t="shared" si="21"/>
        <v>250</v>
      </c>
      <c r="V19" s="43"/>
      <c r="W19" s="71" t="str">
        <f t="shared" si="8"/>
        <v>OK</v>
      </c>
      <c r="X19" s="71" t="str">
        <f t="shared" si="9"/>
        <v>OK</v>
      </c>
      <c r="Y19" s="13"/>
      <c r="Z19" s="13"/>
      <c r="AA19" s="13"/>
      <c r="AB19" s="13"/>
      <c r="AC19" s="13"/>
      <c r="AD19" s="13"/>
    </row>
    <row r="20" spans="1:30" ht="12" customHeight="1">
      <c r="A20" s="64" t="s">
        <v>76</v>
      </c>
      <c r="B20" s="65">
        <v>4</v>
      </c>
      <c r="C20" s="66">
        <v>0.25</v>
      </c>
      <c r="D20" s="65" t="s">
        <v>65</v>
      </c>
      <c r="E20" s="70">
        <v>10</v>
      </c>
      <c r="F20" s="68">
        <v>150</v>
      </c>
      <c r="G20" s="69">
        <f t="shared" si="14"/>
        <v>1500</v>
      </c>
      <c r="H20" s="67">
        <v>4</v>
      </c>
      <c r="I20" s="69">
        <f t="shared" si="15"/>
        <v>600</v>
      </c>
      <c r="J20" s="67">
        <v>4</v>
      </c>
      <c r="K20" s="69">
        <f t="shared" si="16"/>
        <v>600</v>
      </c>
      <c r="L20" s="67">
        <v>1</v>
      </c>
      <c r="M20" s="69">
        <f t="shared" si="17"/>
        <v>150</v>
      </c>
      <c r="N20" s="67">
        <v>1</v>
      </c>
      <c r="O20" s="69">
        <f t="shared" si="18"/>
        <v>150</v>
      </c>
      <c r="P20" s="67">
        <f t="shared" ref="P20:Q20" si="26">SUM(H20,J20,L20,N20)</f>
        <v>10</v>
      </c>
      <c r="Q20" s="69">
        <f t="shared" si="26"/>
        <v>1500</v>
      </c>
      <c r="R20" s="67"/>
      <c r="S20" s="69">
        <f t="shared" si="20"/>
        <v>0</v>
      </c>
      <c r="T20" s="67">
        <f t="shared" si="13"/>
        <v>10</v>
      </c>
      <c r="U20" s="69">
        <f t="shared" si="21"/>
        <v>1500</v>
      </c>
      <c r="V20" s="43"/>
      <c r="W20" s="71" t="str">
        <f t="shared" si="8"/>
        <v>OK</v>
      </c>
      <c r="X20" s="71" t="str">
        <f t="shared" si="9"/>
        <v>OK</v>
      </c>
      <c r="Y20" s="13"/>
      <c r="Z20" s="13"/>
      <c r="AA20" s="13"/>
      <c r="AB20" s="13"/>
      <c r="AC20" s="13"/>
      <c r="AD20" s="13"/>
    </row>
    <row r="21" spans="1:30" ht="12" customHeight="1">
      <c r="A21" s="87" t="s">
        <v>77</v>
      </c>
      <c r="B21" s="88"/>
      <c r="C21" s="89"/>
      <c r="D21" s="88"/>
      <c r="E21" s="90"/>
      <c r="F21" s="91"/>
      <c r="G21" s="77">
        <f>SUM(G15:G20)</f>
        <v>18550</v>
      </c>
      <c r="H21" s="92"/>
      <c r="I21" s="93">
        <f>SUM(I15:I20)</f>
        <v>7550</v>
      </c>
      <c r="J21" s="92"/>
      <c r="K21" s="93">
        <f>SUM(K15:K20)</f>
        <v>5825</v>
      </c>
      <c r="L21" s="92"/>
      <c r="M21" s="93">
        <f>SUM(M15:M20)</f>
        <v>2925</v>
      </c>
      <c r="N21" s="92"/>
      <c r="O21" s="93">
        <f>SUM(O15:O20)</f>
        <v>2250</v>
      </c>
      <c r="P21" s="90"/>
      <c r="Q21" s="79">
        <f t="shared" ref="Q21:Q22" si="27">SUM(I21,K21,M21,O21)</f>
        <v>18550</v>
      </c>
      <c r="R21" s="92"/>
      <c r="S21" s="93">
        <f>SUM(S15:S20)</f>
        <v>0</v>
      </c>
      <c r="T21" s="90"/>
      <c r="U21" s="79">
        <f t="shared" si="21"/>
        <v>18550</v>
      </c>
      <c r="V21" s="43"/>
      <c r="W21" s="71" t="str">
        <f t="shared" si="8"/>
        <v>OK</v>
      </c>
      <c r="X21" s="71" t="str">
        <f t="shared" si="9"/>
        <v>OK</v>
      </c>
      <c r="Y21" s="13"/>
      <c r="Z21" s="13"/>
      <c r="AA21" s="13"/>
      <c r="AB21" s="13"/>
      <c r="AC21" s="13"/>
      <c r="AD21" s="13"/>
    </row>
    <row r="22" spans="1:30" ht="12" customHeight="1">
      <c r="A22" s="56" t="s">
        <v>78</v>
      </c>
      <c r="B22" s="88"/>
      <c r="C22" s="89"/>
      <c r="D22" s="88"/>
      <c r="E22" s="90"/>
      <c r="F22" s="91"/>
      <c r="G22" s="79">
        <f>SUM(G13,G21)</f>
        <v>142550</v>
      </c>
      <c r="H22" s="90"/>
      <c r="I22" s="93">
        <f>SUM(I21,I13)</f>
        <v>69550</v>
      </c>
      <c r="J22" s="90"/>
      <c r="K22" s="93">
        <f>SUM(K21,K13)</f>
        <v>45825</v>
      </c>
      <c r="L22" s="90"/>
      <c r="M22" s="93">
        <f>SUM(M21,M13)</f>
        <v>13925</v>
      </c>
      <c r="N22" s="90"/>
      <c r="O22" s="93">
        <f>SUM(O21,O13)</f>
        <v>13250</v>
      </c>
      <c r="P22" s="90"/>
      <c r="Q22" s="79">
        <f t="shared" si="27"/>
        <v>142550</v>
      </c>
      <c r="R22" s="90"/>
      <c r="S22" s="93">
        <f>SUM(S21,S13)</f>
        <v>0</v>
      </c>
      <c r="T22" s="90"/>
      <c r="U22" s="79">
        <f t="shared" si="21"/>
        <v>142550</v>
      </c>
      <c r="V22" s="43"/>
      <c r="W22" s="71" t="str">
        <f t="shared" si="8"/>
        <v>OK</v>
      </c>
      <c r="X22" s="71" t="str">
        <f t="shared" si="9"/>
        <v>OK</v>
      </c>
      <c r="Y22" s="13"/>
      <c r="Z22" s="13"/>
      <c r="AA22" s="13"/>
      <c r="AB22" s="13"/>
      <c r="AC22" s="13"/>
      <c r="AD22" s="13"/>
    </row>
    <row r="23" spans="1:30" ht="12" customHeight="1">
      <c r="A23" s="56" t="s">
        <v>79</v>
      </c>
      <c r="B23" s="57"/>
      <c r="C23" s="94"/>
      <c r="D23" s="57"/>
      <c r="E23" s="58"/>
      <c r="F23" s="59"/>
      <c r="G23" s="60"/>
      <c r="H23" s="58"/>
      <c r="I23" s="69"/>
      <c r="J23" s="58"/>
      <c r="K23" s="69"/>
      <c r="L23" s="58"/>
      <c r="M23" s="69"/>
      <c r="N23" s="58"/>
      <c r="O23" s="69"/>
      <c r="P23" s="58"/>
      <c r="Q23" s="69"/>
      <c r="R23" s="58"/>
      <c r="S23" s="69"/>
      <c r="T23" s="58"/>
      <c r="U23" s="69"/>
      <c r="V23" s="43"/>
      <c r="W23" s="71" t="str">
        <f t="shared" si="8"/>
        <v>OK</v>
      </c>
      <c r="X23" s="71" t="str">
        <f t="shared" si="9"/>
        <v>OK</v>
      </c>
      <c r="Y23" s="13"/>
      <c r="Z23" s="13"/>
      <c r="AA23" s="13"/>
      <c r="AB23" s="13"/>
      <c r="AC23" s="13"/>
      <c r="AD23" s="13"/>
    </row>
    <row r="24" spans="1:30" ht="12" customHeight="1">
      <c r="A24" s="64" t="s">
        <v>80</v>
      </c>
      <c r="B24" s="65">
        <v>1</v>
      </c>
      <c r="C24" s="66">
        <v>0.5</v>
      </c>
      <c r="D24" s="65" t="s">
        <v>65</v>
      </c>
      <c r="E24" s="70">
        <v>5</v>
      </c>
      <c r="F24" s="68">
        <v>3000</v>
      </c>
      <c r="G24" s="69">
        <f t="shared" ref="G24:G26" si="28">B24*C24*E24*F24</f>
        <v>7500</v>
      </c>
      <c r="H24" s="67">
        <v>1</v>
      </c>
      <c r="I24" s="69">
        <f t="shared" ref="I24:I26" si="29">B24*C24*F24*H24</f>
        <v>1500</v>
      </c>
      <c r="J24" s="67">
        <v>2</v>
      </c>
      <c r="K24" s="69">
        <f t="shared" ref="K24:K26" si="30">B24*C24*F24*J24</f>
        <v>3000</v>
      </c>
      <c r="L24" s="67">
        <v>1</v>
      </c>
      <c r="M24" s="69">
        <f t="shared" ref="M24:M26" si="31">B24*C24*F24*L24</f>
        <v>1500</v>
      </c>
      <c r="N24" s="67">
        <v>1</v>
      </c>
      <c r="O24" s="69">
        <f t="shared" ref="O24:O26" si="32">B24*C24*F24*N24</f>
        <v>1500</v>
      </c>
      <c r="P24" s="67">
        <f t="shared" ref="P24:Q24" si="33">SUM(H24,J24,L24,N24)</f>
        <v>5</v>
      </c>
      <c r="Q24" s="69">
        <f t="shared" si="33"/>
        <v>7500</v>
      </c>
      <c r="R24" s="67"/>
      <c r="S24" s="69">
        <f t="shared" ref="S24:S26" si="34">B24*C24*F24*R24</f>
        <v>0</v>
      </c>
      <c r="T24" s="67">
        <f t="shared" ref="T24:T26" si="35">SUM(R24,P24)</f>
        <v>5</v>
      </c>
      <c r="U24" s="69">
        <f t="shared" ref="U24:U26" si="36">SUM(Q24,S24)</f>
        <v>7500</v>
      </c>
      <c r="V24" s="43"/>
      <c r="W24" s="71" t="str">
        <f t="shared" si="8"/>
        <v>OK</v>
      </c>
      <c r="X24" s="71" t="str">
        <f t="shared" si="9"/>
        <v>OK</v>
      </c>
      <c r="Y24" s="13"/>
      <c r="Z24" s="13"/>
      <c r="AA24" s="13"/>
      <c r="AB24" s="13"/>
      <c r="AC24" s="13"/>
      <c r="AD24" s="13"/>
    </row>
    <row r="25" spans="1:30" ht="12" customHeight="1">
      <c r="A25" s="64" t="s">
        <v>81</v>
      </c>
      <c r="B25" s="95">
        <v>1</v>
      </c>
      <c r="C25" s="96">
        <v>0.25</v>
      </c>
      <c r="D25" s="95" t="s">
        <v>65</v>
      </c>
      <c r="E25" s="97">
        <v>4</v>
      </c>
      <c r="F25" s="98">
        <v>5000</v>
      </c>
      <c r="G25" s="69">
        <f t="shared" si="28"/>
        <v>5000</v>
      </c>
      <c r="H25" s="99">
        <v>2</v>
      </c>
      <c r="I25" s="69">
        <f t="shared" si="29"/>
        <v>2500</v>
      </c>
      <c r="J25" s="99">
        <v>1</v>
      </c>
      <c r="K25" s="69">
        <f t="shared" si="30"/>
        <v>1250</v>
      </c>
      <c r="L25" s="99">
        <v>0.5</v>
      </c>
      <c r="M25" s="69">
        <f t="shared" si="31"/>
        <v>625</v>
      </c>
      <c r="N25" s="99">
        <v>0.5</v>
      </c>
      <c r="O25" s="69">
        <f t="shared" si="32"/>
        <v>625</v>
      </c>
      <c r="P25" s="67">
        <f t="shared" ref="P25:Q25" si="37">SUM(H25,J25,L25,N25)</f>
        <v>4</v>
      </c>
      <c r="Q25" s="69">
        <f t="shared" si="37"/>
        <v>5000</v>
      </c>
      <c r="R25" s="99"/>
      <c r="S25" s="69">
        <f t="shared" si="34"/>
        <v>0</v>
      </c>
      <c r="T25" s="67">
        <f t="shared" si="35"/>
        <v>4</v>
      </c>
      <c r="U25" s="69">
        <f t="shared" si="36"/>
        <v>5000</v>
      </c>
      <c r="V25" s="43"/>
      <c r="W25" s="71" t="str">
        <f t="shared" si="8"/>
        <v>OK</v>
      </c>
      <c r="X25" s="71" t="str">
        <f t="shared" si="9"/>
        <v>OK</v>
      </c>
      <c r="Y25" s="13"/>
      <c r="Z25" s="13"/>
      <c r="AA25" s="13"/>
      <c r="AB25" s="13"/>
      <c r="AC25" s="13"/>
      <c r="AD25" s="13"/>
    </row>
    <row r="26" spans="1:30" ht="12" customHeight="1">
      <c r="A26" s="100" t="s">
        <v>82</v>
      </c>
      <c r="B26" s="95">
        <v>1</v>
      </c>
      <c r="C26" s="96">
        <v>0.15</v>
      </c>
      <c r="D26" s="95" t="s">
        <v>65</v>
      </c>
      <c r="E26" s="97">
        <v>5</v>
      </c>
      <c r="F26" s="98">
        <v>4000</v>
      </c>
      <c r="G26" s="69">
        <f t="shared" si="28"/>
        <v>3000</v>
      </c>
      <c r="H26" s="99">
        <v>2</v>
      </c>
      <c r="I26" s="69">
        <f t="shared" si="29"/>
        <v>1200</v>
      </c>
      <c r="J26" s="99">
        <v>1</v>
      </c>
      <c r="K26" s="69">
        <f t="shared" si="30"/>
        <v>600</v>
      </c>
      <c r="L26" s="99">
        <v>1</v>
      </c>
      <c r="M26" s="69">
        <f t="shared" si="31"/>
        <v>600</v>
      </c>
      <c r="N26" s="99">
        <v>1</v>
      </c>
      <c r="O26" s="69">
        <f t="shared" si="32"/>
        <v>600</v>
      </c>
      <c r="P26" s="67">
        <f t="shared" ref="P26:Q26" si="38">SUM(H26,J26,L26,N26)</f>
        <v>5</v>
      </c>
      <c r="Q26" s="69">
        <f t="shared" si="38"/>
        <v>3000</v>
      </c>
      <c r="R26" s="99"/>
      <c r="S26" s="69">
        <f t="shared" si="34"/>
        <v>0</v>
      </c>
      <c r="T26" s="67">
        <f t="shared" si="35"/>
        <v>5</v>
      </c>
      <c r="U26" s="69">
        <f t="shared" si="36"/>
        <v>3000</v>
      </c>
      <c r="V26" s="43"/>
      <c r="W26" s="71" t="str">
        <f t="shared" si="8"/>
        <v>OK</v>
      </c>
      <c r="X26" s="71" t="str">
        <f t="shared" si="9"/>
        <v>OK</v>
      </c>
      <c r="Y26" s="13"/>
      <c r="Z26" s="13"/>
      <c r="AA26" s="13"/>
      <c r="AB26" s="13"/>
      <c r="AC26" s="13"/>
      <c r="AD26" s="13"/>
    </row>
    <row r="27" spans="1:30" ht="12" customHeight="1">
      <c r="A27" s="56" t="s">
        <v>83</v>
      </c>
      <c r="B27" s="88"/>
      <c r="C27" s="89"/>
      <c r="D27" s="88"/>
      <c r="E27" s="90"/>
      <c r="F27" s="91"/>
      <c r="G27" s="79">
        <f>SUM(G24:G26)</f>
        <v>15500</v>
      </c>
      <c r="H27" s="90"/>
      <c r="I27" s="93">
        <f>SUM(I24:I26)</f>
        <v>5200</v>
      </c>
      <c r="J27" s="90"/>
      <c r="K27" s="93">
        <f>SUM(K24:K26)</f>
        <v>4850</v>
      </c>
      <c r="L27" s="90"/>
      <c r="M27" s="93">
        <f>SUM(M24:M26)</f>
        <v>2725</v>
      </c>
      <c r="N27" s="90"/>
      <c r="O27" s="93">
        <f>SUM(O24:O26)</f>
        <v>2725</v>
      </c>
      <c r="P27" s="90"/>
      <c r="Q27" s="79">
        <f t="shared" ref="Q27:Q28" si="39">SUM(I27,K27,M27,O27)</f>
        <v>15500</v>
      </c>
      <c r="R27" s="90"/>
      <c r="S27" s="93">
        <f>SUM(S24:S26)</f>
        <v>0</v>
      </c>
      <c r="T27" s="90"/>
      <c r="U27" s="79">
        <f>SUM(M27,O27,Q27,S27)</f>
        <v>20950</v>
      </c>
      <c r="V27" s="43"/>
      <c r="W27" s="71" t="str">
        <f t="shared" si="8"/>
        <v>OK</v>
      </c>
      <c r="X27" s="71" t="str">
        <f t="shared" si="9"/>
        <v>OK</v>
      </c>
      <c r="Y27" s="13"/>
      <c r="Z27" s="13"/>
      <c r="AA27" s="13"/>
      <c r="AB27" s="13"/>
      <c r="AC27" s="13"/>
      <c r="AD27" s="13"/>
    </row>
    <row r="28" spans="1:30" ht="12" customHeight="1">
      <c r="A28" s="101" t="s">
        <v>84</v>
      </c>
      <c r="B28" s="102"/>
      <c r="C28" s="103"/>
      <c r="D28" s="102"/>
      <c r="E28" s="104"/>
      <c r="F28" s="105"/>
      <c r="G28" s="104">
        <f>SUM(G22,G27)</f>
        <v>158050</v>
      </c>
      <c r="H28" s="106"/>
      <c r="I28" s="106">
        <f>SUM(I22+I27)</f>
        <v>74750</v>
      </c>
      <c r="J28" s="106"/>
      <c r="K28" s="106">
        <f>SUM(K22+K27)</f>
        <v>50675</v>
      </c>
      <c r="L28" s="106"/>
      <c r="M28" s="106">
        <f>SUM(M22+M27)</f>
        <v>16650</v>
      </c>
      <c r="N28" s="106"/>
      <c r="O28" s="106">
        <f>SUM(O22+O27)</f>
        <v>15975</v>
      </c>
      <c r="P28" s="106"/>
      <c r="Q28" s="106">
        <f t="shared" si="39"/>
        <v>158050</v>
      </c>
      <c r="R28" s="106"/>
      <c r="S28" s="106">
        <f>SUM(S22+S27)</f>
        <v>0</v>
      </c>
      <c r="T28" s="106"/>
      <c r="U28" s="106">
        <f>SUM(Q28,S28)</f>
        <v>158050</v>
      </c>
      <c r="V28" s="107"/>
      <c r="W28" s="106"/>
      <c r="X28" s="106" t="str">
        <f t="shared" si="9"/>
        <v>OK</v>
      </c>
      <c r="Y28" s="13"/>
      <c r="Z28" s="13"/>
      <c r="AA28" s="13"/>
      <c r="AB28" s="13"/>
      <c r="AC28" s="13"/>
      <c r="AD28" s="13"/>
    </row>
    <row r="29" spans="1:30" ht="12" customHeight="1">
      <c r="A29" s="53" t="s">
        <v>85</v>
      </c>
      <c r="B29" s="108"/>
      <c r="C29" s="109" t="s">
        <v>86</v>
      </c>
      <c r="D29" s="108"/>
      <c r="E29" s="110"/>
      <c r="F29" s="111"/>
      <c r="G29" s="112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07"/>
      <c r="W29" s="114"/>
      <c r="X29" s="114"/>
      <c r="Y29" s="13"/>
      <c r="Z29" s="13"/>
      <c r="AA29" s="13"/>
      <c r="AB29" s="13"/>
      <c r="AC29" s="13"/>
      <c r="AD29" s="13"/>
    </row>
    <row r="30" spans="1:30" ht="12" customHeight="1">
      <c r="A30" s="56" t="s">
        <v>87</v>
      </c>
      <c r="B30" s="57"/>
      <c r="C30" s="94"/>
      <c r="D30" s="57"/>
      <c r="E30" s="58"/>
      <c r="F30" s="59"/>
      <c r="G30" s="60"/>
      <c r="H30" s="58"/>
      <c r="I30" s="69"/>
      <c r="J30" s="58"/>
      <c r="K30" s="69"/>
      <c r="L30" s="58"/>
      <c r="M30" s="69"/>
      <c r="N30" s="58"/>
      <c r="O30" s="69"/>
      <c r="P30" s="58"/>
      <c r="Q30" s="69"/>
      <c r="R30" s="58"/>
      <c r="S30" s="69"/>
      <c r="T30" s="58"/>
      <c r="U30" s="69"/>
      <c r="V30" s="43"/>
      <c r="W30" s="71"/>
      <c r="X30" s="71"/>
      <c r="Y30" s="13"/>
      <c r="Z30" s="13"/>
      <c r="AA30" s="13"/>
      <c r="AB30" s="13"/>
      <c r="AC30" s="13"/>
      <c r="AD30" s="13"/>
    </row>
    <row r="31" spans="1:30" ht="12" customHeight="1">
      <c r="A31" s="100" t="s">
        <v>88</v>
      </c>
      <c r="B31" s="65">
        <v>1</v>
      </c>
      <c r="C31" s="66">
        <v>0.35</v>
      </c>
      <c r="D31" s="65" t="s">
        <v>89</v>
      </c>
      <c r="E31" s="99"/>
      <c r="F31" s="115"/>
      <c r="G31" s="116">
        <f>G13*C31</f>
        <v>43400</v>
      </c>
      <c r="H31" s="117"/>
      <c r="I31" s="118">
        <f>I13*$C$31</f>
        <v>21700</v>
      </c>
      <c r="J31" s="117"/>
      <c r="K31" s="118">
        <f>K13*$C$31</f>
        <v>14000</v>
      </c>
      <c r="L31" s="117"/>
      <c r="M31" s="118">
        <f>M13*$C$31</f>
        <v>3849.9999999999995</v>
      </c>
      <c r="N31" s="117"/>
      <c r="O31" s="118">
        <f>O13*$C$31</f>
        <v>3849.9999999999995</v>
      </c>
      <c r="P31" s="119">
        <f t="shared" ref="P31:Q31" si="40">SUM(H31,J31,L31,N31)</f>
        <v>0</v>
      </c>
      <c r="Q31" s="69">
        <f t="shared" si="40"/>
        <v>43400</v>
      </c>
      <c r="R31" s="117"/>
      <c r="S31" s="118">
        <f>S13*$C$31</f>
        <v>0</v>
      </c>
      <c r="T31" s="119">
        <f t="shared" ref="T31:T33" si="41">SUM(R31,P31)</f>
        <v>0</v>
      </c>
      <c r="U31" s="69">
        <f t="shared" ref="U31:U34" si="42">SUM(Q31,S31)</f>
        <v>43400</v>
      </c>
      <c r="V31" s="43"/>
      <c r="W31" s="71" t="str">
        <f t="shared" ref="W31:W49" si="43">IF(P31=E31, "OK", "ERROR")</f>
        <v>OK</v>
      </c>
      <c r="X31" s="71" t="str">
        <f t="shared" ref="X31:X50" si="44">IF(Q31=G31, "OK", "ERROR")</f>
        <v>OK</v>
      </c>
      <c r="Y31" s="13"/>
      <c r="Z31" s="13"/>
      <c r="AA31" s="13"/>
      <c r="AB31" s="13"/>
      <c r="AC31" s="13"/>
      <c r="AD31" s="13"/>
    </row>
    <row r="32" spans="1:30" ht="12" customHeight="1">
      <c r="A32" s="100" t="s">
        <v>90</v>
      </c>
      <c r="B32" s="95">
        <v>1</v>
      </c>
      <c r="C32" s="66">
        <v>0.15</v>
      </c>
      <c r="D32" s="65" t="s">
        <v>89</v>
      </c>
      <c r="E32" s="99"/>
      <c r="F32" s="115"/>
      <c r="G32" s="116">
        <f>G22*C32</f>
        <v>21382.5</v>
      </c>
      <c r="H32" s="117"/>
      <c r="I32" s="118">
        <f>I22*$C$32</f>
        <v>10432.5</v>
      </c>
      <c r="J32" s="117"/>
      <c r="K32" s="118">
        <f>K22*$C$32</f>
        <v>6873.75</v>
      </c>
      <c r="L32" s="117"/>
      <c r="M32" s="118">
        <f>M22*$C$32</f>
        <v>2088.75</v>
      </c>
      <c r="N32" s="117"/>
      <c r="O32" s="118">
        <f>O22*$C$32</f>
        <v>1987.5</v>
      </c>
      <c r="P32" s="119">
        <f t="shared" ref="P32:Q32" si="45">SUM(H32,J32,L32,N32)</f>
        <v>0</v>
      </c>
      <c r="Q32" s="69">
        <f t="shared" si="45"/>
        <v>21382.5</v>
      </c>
      <c r="R32" s="117"/>
      <c r="S32" s="118">
        <f>S22*$C$32</f>
        <v>0</v>
      </c>
      <c r="T32" s="119">
        <f t="shared" si="41"/>
        <v>0</v>
      </c>
      <c r="U32" s="69">
        <f t="shared" si="42"/>
        <v>21382.5</v>
      </c>
      <c r="V32" s="43"/>
      <c r="W32" s="71" t="str">
        <f t="shared" si="43"/>
        <v>OK</v>
      </c>
      <c r="X32" s="71" t="str">
        <f t="shared" si="44"/>
        <v>OK</v>
      </c>
      <c r="Y32" s="13"/>
      <c r="Z32" s="13"/>
      <c r="AA32" s="13"/>
      <c r="AB32" s="13"/>
      <c r="AC32" s="13"/>
      <c r="AD32" s="13"/>
    </row>
    <row r="33" spans="1:30" ht="12" customHeight="1">
      <c r="A33" s="100" t="s">
        <v>91</v>
      </c>
      <c r="B33" s="95">
        <v>1</v>
      </c>
      <c r="C33" s="66">
        <v>0.25</v>
      </c>
      <c r="D33" s="65" t="s">
        <v>89</v>
      </c>
      <c r="E33" s="99"/>
      <c r="F33" s="115"/>
      <c r="G33" s="120">
        <f>G27*C33</f>
        <v>3875</v>
      </c>
      <c r="H33" s="117"/>
      <c r="I33" s="121">
        <f>I27*$C$33</f>
        <v>1300</v>
      </c>
      <c r="J33" s="117"/>
      <c r="K33" s="121">
        <f>K27*$C$33</f>
        <v>1212.5</v>
      </c>
      <c r="L33" s="117"/>
      <c r="M33" s="121">
        <f>M27*$C$33</f>
        <v>681.25</v>
      </c>
      <c r="N33" s="117"/>
      <c r="O33" s="121">
        <f>O27*$C$33</f>
        <v>681.25</v>
      </c>
      <c r="P33" s="119">
        <f t="shared" ref="P33:Q33" si="46">SUM(H33,J33,L33,N33)</f>
        <v>0</v>
      </c>
      <c r="Q33" s="69">
        <f t="shared" si="46"/>
        <v>3875</v>
      </c>
      <c r="R33" s="117"/>
      <c r="S33" s="121">
        <f>S27*$C$33</f>
        <v>0</v>
      </c>
      <c r="T33" s="119">
        <f t="shared" si="41"/>
        <v>0</v>
      </c>
      <c r="U33" s="69">
        <f t="shared" si="42"/>
        <v>3875</v>
      </c>
      <c r="V33" s="43"/>
      <c r="W33" s="71" t="str">
        <f t="shared" si="43"/>
        <v>OK</v>
      </c>
      <c r="X33" s="71" t="str">
        <f t="shared" si="44"/>
        <v>OK</v>
      </c>
      <c r="Y33" s="13"/>
      <c r="Z33" s="13"/>
      <c r="AA33" s="13"/>
      <c r="AB33" s="13"/>
      <c r="AC33" s="13"/>
      <c r="AD33" s="13"/>
    </row>
    <row r="34" spans="1:30" ht="12" customHeight="1">
      <c r="A34" s="56" t="s">
        <v>92</v>
      </c>
      <c r="B34" s="88"/>
      <c r="C34" s="89"/>
      <c r="D34" s="88"/>
      <c r="E34" s="90"/>
      <c r="F34" s="91"/>
      <c r="G34" s="79">
        <f>SUM(G31:G33)</f>
        <v>68657.5</v>
      </c>
      <c r="H34" s="90"/>
      <c r="I34" s="79">
        <f>SUM(I31:I33)</f>
        <v>33432.5</v>
      </c>
      <c r="J34" s="90"/>
      <c r="K34" s="79">
        <f>SUM(K31:K33)</f>
        <v>22086.25</v>
      </c>
      <c r="L34" s="90"/>
      <c r="M34" s="79">
        <f>SUM(M31:M33)</f>
        <v>6620</v>
      </c>
      <c r="N34" s="90"/>
      <c r="O34" s="79">
        <f>SUM(O31:O33)</f>
        <v>6518.75</v>
      </c>
      <c r="P34" s="90"/>
      <c r="Q34" s="79">
        <f>SUM(I34,K34,M34,O34)</f>
        <v>68657.5</v>
      </c>
      <c r="R34" s="90"/>
      <c r="S34" s="79">
        <f>SUM(S31:S33)</f>
        <v>0</v>
      </c>
      <c r="T34" s="90"/>
      <c r="U34" s="79">
        <f t="shared" si="42"/>
        <v>68657.5</v>
      </c>
      <c r="V34" s="43"/>
      <c r="W34" s="71" t="str">
        <f t="shared" si="43"/>
        <v>OK</v>
      </c>
      <c r="X34" s="71" t="str">
        <f t="shared" si="44"/>
        <v>OK</v>
      </c>
      <c r="Y34" s="13"/>
      <c r="Z34" s="13"/>
      <c r="AA34" s="13"/>
      <c r="AB34" s="13"/>
      <c r="AC34" s="13"/>
      <c r="AD34" s="13"/>
    </row>
    <row r="35" spans="1:30" ht="12" customHeight="1">
      <c r="A35" s="56" t="s">
        <v>93</v>
      </c>
      <c r="B35" s="57"/>
      <c r="C35" s="94"/>
      <c r="D35" s="57"/>
      <c r="E35" s="58"/>
      <c r="F35" s="59"/>
      <c r="G35" s="60"/>
      <c r="H35" s="58"/>
      <c r="I35" s="69"/>
      <c r="J35" s="58"/>
      <c r="K35" s="69"/>
      <c r="L35" s="58"/>
      <c r="M35" s="69"/>
      <c r="N35" s="58"/>
      <c r="O35" s="69"/>
      <c r="P35" s="58"/>
      <c r="Q35" s="69"/>
      <c r="R35" s="58"/>
      <c r="S35" s="69"/>
      <c r="T35" s="58"/>
      <c r="U35" s="69"/>
      <c r="V35" s="43"/>
      <c r="W35" s="71" t="str">
        <f t="shared" si="43"/>
        <v>OK</v>
      </c>
      <c r="X35" s="71" t="str">
        <f t="shared" si="44"/>
        <v>OK</v>
      </c>
      <c r="Y35" s="13"/>
      <c r="Z35" s="13"/>
      <c r="AA35" s="13"/>
      <c r="AB35" s="13"/>
      <c r="AC35" s="13"/>
      <c r="AD35" s="13"/>
    </row>
    <row r="36" spans="1:30" ht="12" customHeight="1">
      <c r="A36" s="56" t="s">
        <v>94</v>
      </c>
      <c r="B36" s="57"/>
      <c r="C36" s="94"/>
      <c r="D36" s="57"/>
      <c r="E36" s="58"/>
      <c r="F36" s="59"/>
      <c r="G36" s="60"/>
      <c r="H36" s="58"/>
      <c r="I36" s="69"/>
      <c r="J36" s="58"/>
      <c r="K36" s="69"/>
      <c r="L36" s="58"/>
      <c r="M36" s="69"/>
      <c r="N36" s="58"/>
      <c r="O36" s="69"/>
      <c r="P36" s="58"/>
      <c r="Q36" s="69"/>
      <c r="R36" s="58"/>
      <c r="S36" s="69"/>
      <c r="T36" s="58"/>
      <c r="U36" s="69"/>
      <c r="V36" s="43"/>
      <c r="W36" s="71" t="str">
        <f t="shared" si="43"/>
        <v>OK</v>
      </c>
      <c r="X36" s="71" t="str">
        <f t="shared" si="44"/>
        <v>OK</v>
      </c>
      <c r="Y36" s="13"/>
      <c r="Z36" s="13"/>
      <c r="AA36" s="13"/>
      <c r="AB36" s="13"/>
      <c r="AC36" s="13"/>
      <c r="AD36" s="13"/>
    </row>
    <row r="37" spans="1:30" ht="12" customHeight="1">
      <c r="A37" s="100" t="s">
        <v>64</v>
      </c>
      <c r="B37" s="95">
        <v>1</v>
      </c>
      <c r="C37" s="66">
        <v>1</v>
      </c>
      <c r="D37" s="95" t="s">
        <v>65</v>
      </c>
      <c r="E37" s="67">
        <v>12</v>
      </c>
      <c r="F37" s="98">
        <v>1000</v>
      </c>
      <c r="G37" s="116">
        <f t="shared" ref="G37:G40" si="47">B37*C37*E37*F37</f>
        <v>12000</v>
      </c>
      <c r="H37" s="70">
        <v>6</v>
      </c>
      <c r="I37" s="69">
        <f t="shared" ref="I37:I40" si="48">B37*C37*F37*H37</f>
        <v>6000</v>
      </c>
      <c r="J37" s="67">
        <v>4</v>
      </c>
      <c r="K37" s="69">
        <f t="shared" ref="K37:K40" si="49">B37*C37*F37*J37</f>
        <v>4000</v>
      </c>
      <c r="L37" s="67">
        <v>1</v>
      </c>
      <c r="M37" s="69">
        <f t="shared" ref="M37:M40" si="50">B37*C37*F37*L37</f>
        <v>1000</v>
      </c>
      <c r="N37" s="67">
        <v>1</v>
      </c>
      <c r="O37" s="69">
        <f t="shared" ref="O37:O40" si="51">B37*C37*F37*N37</f>
        <v>1000</v>
      </c>
      <c r="P37" s="67">
        <f t="shared" ref="P37:Q37" si="52">SUM(H37,J37,L37,N37)</f>
        <v>12</v>
      </c>
      <c r="Q37" s="69">
        <f t="shared" si="52"/>
        <v>12000</v>
      </c>
      <c r="R37" s="67"/>
      <c r="S37" s="69">
        <f t="shared" ref="S37:S40" si="53">B37*C37*F37*R37</f>
        <v>0</v>
      </c>
      <c r="T37" s="67">
        <f t="shared" ref="T37:T40" si="54">SUM(R37,P37)</f>
        <v>12</v>
      </c>
      <c r="U37" s="69">
        <f t="shared" ref="U37:U41" si="55">SUM(Q37,S37)</f>
        <v>12000</v>
      </c>
      <c r="V37" s="43"/>
      <c r="W37" s="71" t="str">
        <f t="shared" si="43"/>
        <v>OK</v>
      </c>
      <c r="X37" s="71" t="str">
        <f t="shared" si="44"/>
        <v>OK</v>
      </c>
      <c r="Y37" s="13"/>
      <c r="Z37" s="13"/>
      <c r="AA37" s="13"/>
      <c r="AB37" s="13"/>
      <c r="AC37" s="13"/>
      <c r="AD37" s="13"/>
    </row>
    <row r="38" spans="1:30" ht="12" customHeight="1">
      <c r="A38" s="64" t="s">
        <v>66</v>
      </c>
      <c r="B38" s="95">
        <v>1</v>
      </c>
      <c r="C38" s="66">
        <v>1</v>
      </c>
      <c r="D38" s="95" t="s">
        <v>65</v>
      </c>
      <c r="E38" s="67">
        <v>12</v>
      </c>
      <c r="F38" s="98">
        <v>1000</v>
      </c>
      <c r="G38" s="116">
        <f t="shared" si="47"/>
        <v>12000</v>
      </c>
      <c r="H38" s="70">
        <v>6</v>
      </c>
      <c r="I38" s="69">
        <f t="shared" si="48"/>
        <v>6000</v>
      </c>
      <c r="J38" s="67">
        <v>4</v>
      </c>
      <c r="K38" s="69">
        <f t="shared" si="49"/>
        <v>4000</v>
      </c>
      <c r="L38" s="67">
        <v>1</v>
      </c>
      <c r="M38" s="69">
        <f t="shared" si="50"/>
        <v>1000</v>
      </c>
      <c r="N38" s="67">
        <v>1</v>
      </c>
      <c r="O38" s="69">
        <f t="shared" si="51"/>
        <v>1000</v>
      </c>
      <c r="P38" s="67">
        <f t="shared" ref="P38:Q38" si="56">SUM(H38,J38,L38,N38)</f>
        <v>12</v>
      </c>
      <c r="Q38" s="69">
        <f t="shared" si="56"/>
        <v>12000</v>
      </c>
      <c r="R38" s="67"/>
      <c r="S38" s="69">
        <f t="shared" si="53"/>
        <v>0</v>
      </c>
      <c r="T38" s="67">
        <f t="shared" si="54"/>
        <v>12</v>
      </c>
      <c r="U38" s="69">
        <f t="shared" si="55"/>
        <v>12000</v>
      </c>
      <c r="V38" s="43"/>
      <c r="W38" s="71" t="str">
        <f t="shared" si="43"/>
        <v>OK</v>
      </c>
      <c r="X38" s="71" t="str">
        <f t="shared" si="44"/>
        <v>OK</v>
      </c>
      <c r="Y38" s="13"/>
      <c r="Z38" s="13"/>
      <c r="AA38" s="13"/>
      <c r="AB38" s="13"/>
      <c r="AC38" s="13"/>
      <c r="AD38" s="13"/>
    </row>
    <row r="39" spans="1:30" ht="12" customHeight="1">
      <c r="A39" s="64" t="s">
        <v>67</v>
      </c>
      <c r="B39" s="65">
        <v>1</v>
      </c>
      <c r="C39" s="66">
        <v>0.5</v>
      </c>
      <c r="D39" s="95" t="s">
        <v>65</v>
      </c>
      <c r="E39" s="67">
        <v>12</v>
      </c>
      <c r="F39" s="68">
        <v>1000</v>
      </c>
      <c r="G39" s="116">
        <f t="shared" si="47"/>
        <v>6000</v>
      </c>
      <c r="H39" s="70">
        <v>6</v>
      </c>
      <c r="I39" s="69">
        <f t="shared" si="48"/>
        <v>3000</v>
      </c>
      <c r="J39" s="67">
        <v>4</v>
      </c>
      <c r="K39" s="69">
        <f t="shared" si="49"/>
        <v>2000</v>
      </c>
      <c r="L39" s="67">
        <v>1</v>
      </c>
      <c r="M39" s="69">
        <f t="shared" si="50"/>
        <v>500</v>
      </c>
      <c r="N39" s="67">
        <v>1</v>
      </c>
      <c r="O39" s="69">
        <f t="shared" si="51"/>
        <v>500</v>
      </c>
      <c r="P39" s="67">
        <f t="shared" ref="P39:Q39" si="57">SUM(H39,J39,L39,N39)</f>
        <v>12</v>
      </c>
      <c r="Q39" s="69">
        <f t="shared" si="57"/>
        <v>6000</v>
      </c>
      <c r="R39" s="67"/>
      <c r="S39" s="69">
        <f t="shared" si="53"/>
        <v>0</v>
      </c>
      <c r="T39" s="67">
        <f t="shared" si="54"/>
        <v>12</v>
      </c>
      <c r="U39" s="69">
        <f t="shared" si="55"/>
        <v>6000</v>
      </c>
      <c r="V39" s="43"/>
      <c r="W39" s="71" t="str">
        <f t="shared" si="43"/>
        <v>OK</v>
      </c>
      <c r="X39" s="71" t="str">
        <f t="shared" si="44"/>
        <v>OK</v>
      </c>
      <c r="Y39" s="13"/>
      <c r="Z39" s="13"/>
      <c r="AA39" s="13"/>
      <c r="AB39" s="13"/>
      <c r="AC39" s="13"/>
      <c r="AD39" s="13"/>
    </row>
    <row r="40" spans="1:30" ht="12" customHeight="1">
      <c r="A40" s="64" t="s">
        <v>68</v>
      </c>
      <c r="B40" s="65">
        <v>1</v>
      </c>
      <c r="C40" s="66">
        <v>1</v>
      </c>
      <c r="D40" s="95" t="s">
        <v>65</v>
      </c>
      <c r="E40" s="67">
        <v>4</v>
      </c>
      <c r="F40" s="68">
        <v>1000</v>
      </c>
      <c r="G40" s="116">
        <f t="shared" si="47"/>
        <v>4000</v>
      </c>
      <c r="H40" s="70">
        <v>2</v>
      </c>
      <c r="I40" s="69">
        <f t="shared" si="48"/>
        <v>2000</v>
      </c>
      <c r="J40" s="67">
        <v>1</v>
      </c>
      <c r="K40" s="69">
        <f t="shared" si="49"/>
        <v>1000</v>
      </c>
      <c r="L40" s="67">
        <v>0.5</v>
      </c>
      <c r="M40" s="69">
        <f t="shared" si="50"/>
        <v>500</v>
      </c>
      <c r="N40" s="67">
        <v>0.5</v>
      </c>
      <c r="O40" s="69">
        <f t="shared" si="51"/>
        <v>500</v>
      </c>
      <c r="P40" s="67">
        <f t="shared" ref="P40:Q40" si="58">SUM(H40,J40,L40,N40)</f>
        <v>4</v>
      </c>
      <c r="Q40" s="69">
        <f t="shared" si="58"/>
        <v>4000</v>
      </c>
      <c r="R40" s="67"/>
      <c r="S40" s="69">
        <f t="shared" si="53"/>
        <v>0</v>
      </c>
      <c r="T40" s="67">
        <f t="shared" si="54"/>
        <v>4</v>
      </c>
      <c r="U40" s="69">
        <f t="shared" si="55"/>
        <v>4000</v>
      </c>
      <c r="V40" s="43"/>
      <c r="W40" s="71" t="str">
        <f t="shared" si="43"/>
        <v>OK</v>
      </c>
      <c r="X40" s="71" t="str">
        <f t="shared" si="44"/>
        <v>OK</v>
      </c>
      <c r="Y40" s="13"/>
      <c r="Z40" s="13"/>
      <c r="AA40" s="13"/>
      <c r="AB40" s="13"/>
      <c r="AC40" s="13"/>
      <c r="AD40" s="13"/>
    </row>
    <row r="41" spans="1:30" ht="12" customHeight="1">
      <c r="A41" s="87" t="s">
        <v>95</v>
      </c>
      <c r="B41" s="88"/>
      <c r="C41" s="89"/>
      <c r="D41" s="88"/>
      <c r="E41" s="90"/>
      <c r="F41" s="91">
        <f t="shared" ref="F41:G41" si="59">SUM(F37:F40)</f>
        <v>4000</v>
      </c>
      <c r="G41" s="77">
        <f t="shared" si="59"/>
        <v>34000</v>
      </c>
      <c r="H41" s="92"/>
      <c r="I41" s="77">
        <f>SUM(I37:I40)</f>
        <v>17000</v>
      </c>
      <c r="J41" s="92"/>
      <c r="K41" s="77">
        <f>SUM(K37:K40)</f>
        <v>11000</v>
      </c>
      <c r="L41" s="92"/>
      <c r="M41" s="77">
        <f>SUM(M37:M40)</f>
        <v>3000</v>
      </c>
      <c r="N41" s="92"/>
      <c r="O41" s="77">
        <f>SUM(O37:O40)</f>
        <v>3000</v>
      </c>
      <c r="P41" s="90"/>
      <c r="Q41" s="79">
        <f>SUM(I41,K41,M41,O41)</f>
        <v>34000</v>
      </c>
      <c r="R41" s="92"/>
      <c r="S41" s="77">
        <f>SUM(S37:S40)</f>
        <v>0</v>
      </c>
      <c r="T41" s="90"/>
      <c r="U41" s="79">
        <f t="shared" si="55"/>
        <v>34000</v>
      </c>
      <c r="V41" s="43"/>
      <c r="W41" s="71" t="str">
        <f t="shared" si="43"/>
        <v>OK</v>
      </c>
      <c r="X41" s="71" t="str">
        <f t="shared" si="44"/>
        <v>OK</v>
      </c>
      <c r="Y41" s="13"/>
      <c r="Z41" s="13"/>
      <c r="AA41" s="13"/>
      <c r="AB41" s="13"/>
      <c r="AC41" s="13"/>
      <c r="AD41" s="13"/>
    </row>
    <row r="42" spans="1:30" ht="12" customHeight="1">
      <c r="A42" s="122" t="s">
        <v>96</v>
      </c>
      <c r="B42" s="65"/>
      <c r="C42" s="66"/>
      <c r="D42" s="95"/>
      <c r="E42" s="67"/>
      <c r="F42" s="68"/>
      <c r="G42" s="116"/>
      <c r="H42" s="67"/>
      <c r="I42" s="69"/>
      <c r="J42" s="67"/>
      <c r="K42" s="69"/>
      <c r="L42" s="67"/>
      <c r="M42" s="69"/>
      <c r="N42" s="67"/>
      <c r="O42" s="69"/>
      <c r="P42" s="67"/>
      <c r="Q42" s="69"/>
      <c r="R42" s="67"/>
      <c r="S42" s="69"/>
      <c r="T42" s="67"/>
      <c r="U42" s="69"/>
      <c r="V42" s="43"/>
      <c r="W42" s="71" t="str">
        <f t="shared" si="43"/>
        <v>OK</v>
      </c>
      <c r="X42" s="71" t="str">
        <f t="shared" si="44"/>
        <v>OK</v>
      </c>
      <c r="Y42" s="13"/>
      <c r="Z42" s="13"/>
      <c r="AA42" s="13"/>
      <c r="AB42" s="13"/>
      <c r="AC42" s="13"/>
      <c r="AD42" s="13"/>
    </row>
    <row r="43" spans="1:30" ht="12" customHeight="1">
      <c r="A43" s="100" t="s">
        <v>97</v>
      </c>
      <c r="B43" s="95">
        <v>1</v>
      </c>
      <c r="C43" s="123">
        <v>0.2</v>
      </c>
      <c r="D43" s="95" t="s">
        <v>98</v>
      </c>
      <c r="E43" s="67"/>
      <c r="F43" s="68"/>
      <c r="G43" s="69">
        <f>G13*$C$43</f>
        <v>24800</v>
      </c>
      <c r="H43" s="67"/>
      <c r="I43" s="69">
        <f>I13*$C$43</f>
        <v>12400</v>
      </c>
      <c r="J43" s="67"/>
      <c r="K43" s="69">
        <f>K13*$C$43</f>
        <v>8000</v>
      </c>
      <c r="L43" s="67"/>
      <c r="M43" s="69">
        <f>M13*$C$43</f>
        <v>2200</v>
      </c>
      <c r="N43" s="67"/>
      <c r="O43" s="69">
        <f>O13*$C$43</f>
        <v>2200</v>
      </c>
      <c r="P43" s="67">
        <f t="shared" ref="P43:Q43" si="60">SUM(H43,J43,L43,N43)</f>
        <v>0</v>
      </c>
      <c r="Q43" s="69">
        <f t="shared" si="60"/>
        <v>24800</v>
      </c>
      <c r="R43" s="67"/>
      <c r="S43" s="69">
        <f>S13*$C$43</f>
        <v>0</v>
      </c>
      <c r="T43" s="67">
        <f t="shared" ref="T43:T44" si="61">SUM(R43,P43)</f>
        <v>0</v>
      </c>
      <c r="U43" s="69">
        <f t="shared" ref="U43:U45" si="62">SUM(Q43,S43)</f>
        <v>24800</v>
      </c>
      <c r="V43" s="43"/>
      <c r="W43" s="71" t="str">
        <f t="shared" si="43"/>
        <v>OK</v>
      </c>
      <c r="X43" s="71" t="str">
        <f t="shared" si="44"/>
        <v>OK</v>
      </c>
      <c r="Y43" s="13"/>
      <c r="Z43" s="13"/>
      <c r="AA43" s="13"/>
      <c r="AB43" s="13"/>
      <c r="AC43" s="13"/>
      <c r="AD43" s="13"/>
    </row>
    <row r="44" spans="1:30" ht="12" customHeight="1">
      <c r="A44" s="100" t="s">
        <v>99</v>
      </c>
      <c r="B44" s="95">
        <v>1</v>
      </c>
      <c r="C44" s="123">
        <v>0.2</v>
      </c>
      <c r="D44" s="95" t="s">
        <v>100</v>
      </c>
      <c r="E44" s="67"/>
      <c r="F44" s="68"/>
      <c r="G44" s="69">
        <f>G28*$C$44*5%</f>
        <v>1580.5</v>
      </c>
      <c r="H44" s="67"/>
      <c r="I44" s="69">
        <f>I28*$C$44*5%</f>
        <v>747.5</v>
      </c>
      <c r="J44" s="67"/>
      <c r="K44" s="69">
        <f>K28*$C$44*5%</f>
        <v>506.75</v>
      </c>
      <c r="L44" s="67"/>
      <c r="M44" s="69">
        <f>M28*$C$44*5%</f>
        <v>166.5</v>
      </c>
      <c r="N44" s="67"/>
      <c r="O44" s="69">
        <f>O28*$C$44*5%</f>
        <v>159.75</v>
      </c>
      <c r="P44" s="67">
        <f t="shared" ref="P44:Q44" si="63">SUM(H44,J44,L44,N44)</f>
        <v>0</v>
      </c>
      <c r="Q44" s="69">
        <f t="shared" si="63"/>
        <v>1580.5</v>
      </c>
      <c r="R44" s="67"/>
      <c r="S44" s="69">
        <f>S28*$C$44*5%</f>
        <v>0</v>
      </c>
      <c r="T44" s="67">
        <f t="shared" si="61"/>
        <v>0</v>
      </c>
      <c r="U44" s="69">
        <f t="shared" si="62"/>
        <v>1580.5</v>
      </c>
      <c r="V44" s="43"/>
      <c r="W44" s="71" t="str">
        <f t="shared" si="43"/>
        <v>OK</v>
      </c>
      <c r="X44" s="71" t="str">
        <f t="shared" si="44"/>
        <v>OK</v>
      </c>
      <c r="Y44" s="13"/>
      <c r="Z44" s="13"/>
      <c r="AA44" s="13"/>
      <c r="AB44" s="13"/>
      <c r="AC44" s="13"/>
      <c r="AD44" s="13"/>
    </row>
    <row r="45" spans="1:30" ht="12" customHeight="1">
      <c r="A45" s="87" t="s">
        <v>101</v>
      </c>
      <c r="B45" s="88"/>
      <c r="C45" s="89"/>
      <c r="D45" s="88"/>
      <c r="E45" s="90"/>
      <c r="F45" s="91"/>
      <c r="G45" s="77">
        <f>SUM(G43:G44)</f>
        <v>26380.5</v>
      </c>
      <c r="H45" s="92"/>
      <c r="I45" s="77">
        <f>SUM(I43:I44)</f>
        <v>13147.5</v>
      </c>
      <c r="J45" s="92"/>
      <c r="K45" s="77">
        <f>SUM(K43:K44)</f>
        <v>8506.75</v>
      </c>
      <c r="L45" s="92"/>
      <c r="M45" s="77">
        <f>SUM(M43:M44)</f>
        <v>2366.5</v>
      </c>
      <c r="N45" s="92"/>
      <c r="O45" s="77">
        <f>SUM(O43:O44)</f>
        <v>2359.75</v>
      </c>
      <c r="P45" s="90"/>
      <c r="Q45" s="79">
        <f>SUM(I45,K45,M45,O45)</f>
        <v>26380.5</v>
      </c>
      <c r="R45" s="92"/>
      <c r="S45" s="77">
        <f>SUM(S43:S44)</f>
        <v>0</v>
      </c>
      <c r="T45" s="90"/>
      <c r="U45" s="79">
        <f t="shared" si="62"/>
        <v>26380.5</v>
      </c>
      <c r="V45" s="43"/>
      <c r="W45" s="71" t="str">
        <f t="shared" si="43"/>
        <v>OK</v>
      </c>
      <c r="X45" s="71" t="str">
        <f t="shared" si="44"/>
        <v>OK</v>
      </c>
      <c r="Y45" s="13"/>
      <c r="Z45" s="13"/>
      <c r="AA45" s="13"/>
      <c r="AB45" s="13"/>
      <c r="AC45" s="13"/>
      <c r="AD45" s="13"/>
    </row>
    <row r="46" spans="1:30" ht="12" customHeight="1">
      <c r="A46" s="122" t="s">
        <v>102</v>
      </c>
      <c r="B46" s="65"/>
      <c r="C46" s="66"/>
      <c r="D46" s="95"/>
      <c r="E46" s="67"/>
      <c r="F46" s="68"/>
      <c r="G46" s="116"/>
      <c r="H46" s="67"/>
      <c r="I46" s="69"/>
      <c r="J46" s="67"/>
      <c r="K46" s="69"/>
      <c r="L46" s="67"/>
      <c r="M46" s="69"/>
      <c r="N46" s="67"/>
      <c r="O46" s="69"/>
      <c r="P46" s="67"/>
      <c r="Q46" s="69"/>
      <c r="R46" s="67"/>
      <c r="S46" s="69"/>
      <c r="T46" s="67"/>
      <c r="U46" s="69"/>
      <c r="V46" s="43"/>
      <c r="W46" s="71" t="str">
        <f t="shared" si="43"/>
        <v>OK</v>
      </c>
      <c r="X46" s="71" t="str">
        <f t="shared" si="44"/>
        <v>OK</v>
      </c>
      <c r="Y46" s="13"/>
      <c r="Z46" s="13"/>
      <c r="AA46" s="13"/>
      <c r="AB46" s="13"/>
      <c r="AC46" s="13"/>
      <c r="AD46" s="13"/>
    </row>
    <row r="47" spans="1:30" ht="12" customHeight="1">
      <c r="A47" s="100" t="s">
        <v>103</v>
      </c>
      <c r="B47" s="65">
        <f>SUM(B15:B20)</f>
        <v>14</v>
      </c>
      <c r="C47" s="66">
        <v>1</v>
      </c>
      <c r="D47" s="95" t="s">
        <v>65</v>
      </c>
      <c r="E47" s="67">
        <f>AVERAGE(E15:E20)</f>
        <v>7.5</v>
      </c>
      <c r="F47" s="68">
        <v>500</v>
      </c>
      <c r="G47" s="116">
        <f>B47*C47*E47*F47</f>
        <v>52500</v>
      </c>
      <c r="H47" s="124">
        <f>AVERAGE(H15:H20)</f>
        <v>3</v>
      </c>
      <c r="I47" s="69">
        <f>B47*C47*F47*H47</f>
        <v>21000</v>
      </c>
      <c r="J47" s="124">
        <f>AVERAGE(J15:J20)</f>
        <v>2.1666666666666665</v>
      </c>
      <c r="K47" s="69">
        <f>B47*C47*F47*J47</f>
        <v>15166.666666666666</v>
      </c>
      <c r="L47" s="124">
        <f>AVERAGE(L15:L20)</f>
        <v>1.3333333333333333</v>
      </c>
      <c r="M47" s="69">
        <f>B47*C47*F47*L47</f>
        <v>9333.3333333333321</v>
      </c>
      <c r="N47" s="67">
        <f>AVERAGE(N15:N20)</f>
        <v>1</v>
      </c>
      <c r="O47" s="69">
        <f>B47*C47*F47*N47</f>
        <v>7000</v>
      </c>
      <c r="P47" s="124">
        <f t="shared" ref="P47:Q47" si="64">SUM(H47,J47,L47,N47)</f>
        <v>7.4999999999999991</v>
      </c>
      <c r="Q47" s="69">
        <f t="shared" si="64"/>
        <v>52500</v>
      </c>
      <c r="R47" s="67"/>
      <c r="S47" s="69">
        <f>B47*C47*F47*R47</f>
        <v>0</v>
      </c>
      <c r="T47" s="67">
        <f>SUM(R47,P47)</f>
        <v>7.4999999999999991</v>
      </c>
      <c r="U47" s="69">
        <f>SUM(Q47,S47)</f>
        <v>52500</v>
      </c>
      <c r="V47" s="43"/>
      <c r="W47" s="71" t="str">
        <f t="shared" si="43"/>
        <v>OK</v>
      </c>
      <c r="X47" s="71" t="str">
        <f t="shared" si="44"/>
        <v>OK</v>
      </c>
      <c r="Y47" s="13"/>
      <c r="Z47" s="13"/>
      <c r="AA47" s="13"/>
      <c r="AB47" s="13"/>
      <c r="AC47" s="13"/>
      <c r="AD47" s="13"/>
    </row>
    <row r="48" spans="1:30" ht="12" customHeight="1">
      <c r="A48" s="87" t="s">
        <v>104</v>
      </c>
      <c r="B48" s="88"/>
      <c r="C48" s="89"/>
      <c r="D48" s="88"/>
      <c r="E48" s="90"/>
      <c r="F48" s="91"/>
      <c r="G48" s="77">
        <f>SUM(G47)</f>
        <v>52500</v>
      </c>
      <c r="H48" s="92"/>
      <c r="I48" s="77">
        <f>SUM(I47)</f>
        <v>21000</v>
      </c>
      <c r="J48" s="92"/>
      <c r="K48" s="77">
        <f>SUM(K47)</f>
        <v>15166.666666666666</v>
      </c>
      <c r="L48" s="92"/>
      <c r="M48" s="77">
        <f>SUM(M47)</f>
        <v>9333.3333333333321</v>
      </c>
      <c r="N48" s="92"/>
      <c r="O48" s="77">
        <f>SUM(O47)</f>
        <v>7000</v>
      </c>
      <c r="P48" s="90"/>
      <c r="Q48" s="79">
        <f t="shared" ref="Q48:Q50" si="65">SUM(I48,K48,M48,O48)</f>
        <v>52500</v>
      </c>
      <c r="R48" s="92"/>
      <c r="S48" s="77">
        <f>SUM(S47)</f>
        <v>0</v>
      </c>
      <c r="T48" s="90"/>
      <c r="U48" s="79">
        <f t="shared" ref="U48:U49" si="66">SUM(M48,O48,Q48,S48)</f>
        <v>68833.333333333328</v>
      </c>
      <c r="V48" s="43"/>
      <c r="W48" s="71" t="str">
        <f t="shared" si="43"/>
        <v>OK</v>
      </c>
      <c r="X48" s="71" t="str">
        <f t="shared" si="44"/>
        <v>OK</v>
      </c>
      <c r="Y48" s="13"/>
      <c r="Z48" s="13"/>
      <c r="AA48" s="13"/>
      <c r="AB48" s="13"/>
      <c r="AC48" s="13"/>
      <c r="AD48" s="13"/>
    </row>
    <row r="49" spans="1:30" ht="12" customHeight="1">
      <c r="A49" s="56" t="s">
        <v>105</v>
      </c>
      <c r="B49" s="88"/>
      <c r="C49" s="89"/>
      <c r="D49" s="88"/>
      <c r="E49" s="90"/>
      <c r="F49" s="91"/>
      <c r="G49" s="79">
        <f>SUM(G41,G45,G48)</f>
        <v>112880.5</v>
      </c>
      <c r="H49" s="90"/>
      <c r="I49" s="79">
        <f>SUM(I41,I45,I48)</f>
        <v>51147.5</v>
      </c>
      <c r="J49" s="90"/>
      <c r="K49" s="79">
        <f>SUM(K41,K45,K48)</f>
        <v>34673.416666666664</v>
      </c>
      <c r="L49" s="90"/>
      <c r="M49" s="79">
        <f>SUM(M41,M45,M48)</f>
        <v>14699.833333333332</v>
      </c>
      <c r="N49" s="90"/>
      <c r="O49" s="79">
        <f>SUM(O41,O45,O48)</f>
        <v>12359.75</v>
      </c>
      <c r="P49" s="90"/>
      <c r="Q49" s="79">
        <f t="shared" si="65"/>
        <v>112880.49999999999</v>
      </c>
      <c r="R49" s="90"/>
      <c r="S49" s="79">
        <f>SUM(S41,S45,S48)</f>
        <v>0</v>
      </c>
      <c r="T49" s="90"/>
      <c r="U49" s="79">
        <f t="shared" si="66"/>
        <v>139940.08333333331</v>
      </c>
      <c r="V49" s="43"/>
      <c r="W49" s="71" t="str">
        <f t="shared" si="43"/>
        <v>OK</v>
      </c>
      <c r="X49" s="71" t="str">
        <f t="shared" si="44"/>
        <v>OK</v>
      </c>
      <c r="Y49" s="13"/>
      <c r="Z49" s="13"/>
      <c r="AA49" s="13"/>
      <c r="AB49" s="13"/>
      <c r="AC49" s="13"/>
      <c r="AD49" s="13"/>
    </row>
    <row r="50" spans="1:30" ht="12" customHeight="1">
      <c r="A50" s="101" t="s">
        <v>106</v>
      </c>
      <c r="B50" s="102"/>
      <c r="C50" s="103"/>
      <c r="D50" s="102"/>
      <c r="E50" s="104"/>
      <c r="F50" s="105"/>
      <c r="G50" s="104">
        <f>SUM(G34,G49)</f>
        <v>181538</v>
      </c>
      <c r="H50" s="125"/>
      <c r="I50" s="104">
        <f>SUM(I34,I49)</f>
        <v>84580</v>
      </c>
      <c r="J50" s="125"/>
      <c r="K50" s="104">
        <f>SUM(K34,K49)</f>
        <v>56759.666666666664</v>
      </c>
      <c r="L50" s="125"/>
      <c r="M50" s="104">
        <f>SUM(M34,M49)</f>
        <v>21319.833333333332</v>
      </c>
      <c r="N50" s="125"/>
      <c r="O50" s="104">
        <f>SUM(O34,O49)</f>
        <v>18878.5</v>
      </c>
      <c r="P50" s="104"/>
      <c r="Q50" s="106">
        <f t="shared" si="65"/>
        <v>181538</v>
      </c>
      <c r="R50" s="125"/>
      <c r="S50" s="104">
        <f>SUM(S34,S49)</f>
        <v>0</v>
      </c>
      <c r="T50" s="104"/>
      <c r="U50" s="106">
        <f>SUM(Q50,S50)</f>
        <v>181538</v>
      </c>
      <c r="V50" s="43"/>
      <c r="W50" s="126"/>
      <c r="X50" s="126" t="str">
        <f t="shared" si="44"/>
        <v>OK</v>
      </c>
      <c r="Y50" s="13"/>
      <c r="Z50" s="13"/>
      <c r="AA50" s="13"/>
      <c r="AB50" s="13"/>
      <c r="AC50" s="13"/>
      <c r="AD50" s="13"/>
    </row>
    <row r="51" spans="1:30" ht="12" customHeight="1">
      <c r="A51" s="53" t="s">
        <v>107</v>
      </c>
      <c r="B51" s="108"/>
      <c r="C51" s="109"/>
      <c r="D51" s="108"/>
      <c r="E51" s="110"/>
      <c r="F51" s="111"/>
      <c r="G51" s="112"/>
      <c r="H51" s="110"/>
      <c r="I51" s="113"/>
      <c r="J51" s="110"/>
      <c r="K51" s="113"/>
      <c r="L51" s="110"/>
      <c r="M51" s="127">
        <f>B51*C51*F51*L51</f>
        <v>0</v>
      </c>
      <c r="N51" s="110"/>
      <c r="O51" s="113"/>
      <c r="P51" s="110"/>
      <c r="Q51" s="113"/>
      <c r="R51" s="110"/>
      <c r="S51" s="113"/>
      <c r="T51" s="110"/>
      <c r="U51" s="113"/>
      <c r="V51" s="43"/>
      <c r="W51" s="128"/>
      <c r="X51" s="128"/>
      <c r="Y51" s="13"/>
      <c r="Z51" s="13"/>
      <c r="AA51" s="13"/>
      <c r="AB51" s="13"/>
      <c r="AC51" s="13"/>
      <c r="AD51" s="13"/>
    </row>
    <row r="52" spans="1:30" ht="12" customHeight="1">
      <c r="A52" s="56" t="s">
        <v>108</v>
      </c>
      <c r="B52" s="57"/>
      <c r="C52" s="94"/>
      <c r="D52" s="57"/>
      <c r="E52" s="58"/>
      <c r="F52" s="59"/>
      <c r="G52" s="60"/>
      <c r="H52" s="58"/>
      <c r="I52" s="69"/>
      <c r="J52" s="58"/>
      <c r="K52" s="69"/>
      <c r="L52" s="58"/>
      <c r="M52" s="69"/>
      <c r="N52" s="58"/>
      <c r="O52" s="69"/>
      <c r="P52" s="58"/>
      <c r="Q52" s="69"/>
      <c r="R52" s="58"/>
      <c r="S52" s="69"/>
      <c r="T52" s="58"/>
      <c r="U52" s="69"/>
      <c r="V52" s="43"/>
      <c r="W52" s="71" t="str">
        <f t="shared" ref="W52:W67" si="67">IF(P52=E52, "OK", "ERROR")</f>
        <v>OK</v>
      </c>
      <c r="X52" s="71" t="str">
        <f t="shared" ref="X52:X67" si="68">IF(Q52=G52, "OK", "ERROR")</f>
        <v>OK</v>
      </c>
      <c r="Y52" s="13"/>
      <c r="Z52" s="13"/>
      <c r="AA52" s="13"/>
      <c r="AB52" s="13"/>
      <c r="AC52" s="13"/>
      <c r="AD52" s="13"/>
    </row>
    <row r="53" spans="1:30" ht="12" customHeight="1">
      <c r="A53" s="64" t="s">
        <v>64</v>
      </c>
      <c r="B53" s="95">
        <v>1</v>
      </c>
      <c r="C53" s="96">
        <v>1</v>
      </c>
      <c r="D53" s="95" t="s">
        <v>109</v>
      </c>
      <c r="E53" s="99">
        <v>1</v>
      </c>
      <c r="F53" s="98">
        <v>2000</v>
      </c>
      <c r="G53" s="116">
        <f t="shared" ref="G53:G56" si="69">B53*C53*E53*F53</f>
        <v>2000</v>
      </c>
      <c r="H53" s="99">
        <v>0.5</v>
      </c>
      <c r="I53" s="69">
        <f t="shared" ref="I53:I56" si="70">B53*C53*F53*H53</f>
        <v>1000</v>
      </c>
      <c r="J53" s="99">
        <v>0.5</v>
      </c>
      <c r="K53" s="69">
        <f t="shared" ref="K53:K56" si="71">B53*C53*F53*J53</f>
        <v>1000</v>
      </c>
      <c r="L53" s="99"/>
      <c r="M53" s="69">
        <f t="shared" ref="M53:M56" si="72">B53*C53*F53*L53</f>
        <v>0</v>
      </c>
      <c r="N53" s="99"/>
      <c r="O53" s="69">
        <f t="shared" ref="O53:O56" si="73">B53*C53*F53*N53</f>
        <v>0</v>
      </c>
      <c r="P53" s="67">
        <f t="shared" ref="P53:Q53" si="74">SUM(H53,J53,L53,N53)</f>
        <v>1</v>
      </c>
      <c r="Q53" s="69">
        <f t="shared" si="74"/>
        <v>2000</v>
      </c>
      <c r="R53" s="99"/>
      <c r="S53" s="69">
        <f t="shared" ref="S53:S56" si="75">B53*C53*F53*R53</f>
        <v>0</v>
      </c>
      <c r="T53" s="67">
        <f t="shared" ref="T53:T57" si="76">SUM(R53,P53)</f>
        <v>1</v>
      </c>
      <c r="U53" s="69">
        <f t="shared" ref="U53:U57" si="77">SUM(Q53,S53)</f>
        <v>2000</v>
      </c>
      <c r="V53" s="43"/>
      <c r="W53" s="71" t="str">
        <f t="shared" si="67"/>
        <v>OK</v>
      </c>
      <c r="X53" s="71" t="str">
        <f t="shared" si="68"/>
        <v>OK</v>
      </c>
      <c r="Y53" s="13"/>
      <c r="Z53" s="13"/>
      <c r="AA53" s="13"/>
      <c r="AB53" s="13"/>
      <c r="AC53" s="13"/>
      <c r="AD53" s="13"/>
    </row>
    <row r="54" spans="1:30" ht="12" customHeight="1">
      <c r="A54" s="64" t="s">
        <v>66</v>
      </c>
      <c r="B54" s="65">
        <v>1</v>
      </c>
      <c r="C54" s="66">
        <v>1</v>
      </c>
      <c r="D54" s="65" t="s">
        <v>109</v>
      </c>
      <c r="E54" s="67">
        <v>2</v>
      </c>
      <c r="F54" s="68">
        <v>2000</v>
      </c>
      <c r="G54" s="116">
        <f t="shared" si="69"/>
        <v>4000</v>
      </c>
      <c r="H54" s="67">
        <v>0.5</v>
      </c>
      <c r="I54" s="69">
        <f t="shared" si="70"/>
        <v>1000</v>
      </c>
      <c r="J54" s="67">
        <v>0.5</v>
      </c>
      <c r="K54" s="69">
        <f t="shared" si="71"/>
        <v>1000</v>
      </c>
      <c r="L54" s="67">
        <v>0.5</v>
      </c>
      <c r="M54" s="69">
        <f t="shared" si="72"/>
        <v>1000</v>
      </c>
      <c r="N54" s="67">
        <v>0.5</v>
      </c>
      <c r="O54" s="69">
        <f t="shared" si="73"/>
        <v>1000</v>
      </c>
      <c r="P54" s="67">
        <f t="shared" ref="P54:Q54" si="78">SUM(H54,J54,L54,N54)</f>
        <v>2</v>
      </c>
      <c r="Q54" s="69">
        <f t="shared" si="78"/>
        <v>4000</v>
      </c>
      <c r="R54" s="67"/>
      <c r="S54" s="69">
        <f t="shared" si="75"/>
        <v>0</v>
      </c>
      <c r="T54" s="67">
        <f t="shared" si="76"/>
        <v>2</v>
      </c>
      <c r="U54" s="69">
        <f t="shared" si="77"/>
        <v>4000</v>
      </c>
      <c r="V54" s="43"/>
      <c r="W54" s="71" t="str">
        <f t="shared" si="67"/>
        <v>OK</v>
      </c>
      <c r="X54" s="71" t="str">
        <f t="shared" si="68"/>
        <v>OK</v>
      </c>
      <c r="Y54" s="13"/>
      <c r="Z54" s="13"/>
      <c r="AA54" s="13"/>
      <c r="AB54" s="13"/>
      <c r="AC54" s="13"/>
      <c r="AD54" s="13"/>
    </row>
    <row r="55" spans="1:30" ht="12" customHeight="1">
      <c r="A55" s="64" t="s">
        <v>67</v>
      </c>
      <c r="B55" s="65">
        <v>1</v>
      </c>
      <c r="C55" s="66">
        <v>1</v>
      </c>
      <c r="D55" s="65" t="s">
        <v>109</v>
      </c>
      <c r="E55" s="67">
        <v>2</v>
      </c>
      <c r="F55" s="68">
        <v>2000</v>
      </c>
      <c r="G55" s="116">
        <f t="shared" si="69"/>
        <v>4000</v>
      </c>
      <c r="H55" s="67">
        <v>0.5</v>
      </c>
      <c r="I55" s="69">
        <f t="shared" si="70"/>
        <v>1000</v>
      </c>
      <c r="J55" s="67">
        <v>0.5</v>
      </c>
      <c r="K55" s="69">
        <f t="shared" si="71"/>
        <v>1000</v>
      </c>
      <c r="L55" s="67">
        <v>0.5</v>
      </c>
      <c r="M55" s="69">
        <f t="shared" si="72"/>
        <v>1000</v>
      </c>
      <c r="N55" s="67">
        <v>0.5</v>
      </c>
      <c r="O55" s="69">
        <f t="shared" si="73"/>
        <v>1000</v>
      </c>
      <c r="P55" s="67">
        <f t="shared" ref="P55:Q55" si="79">SUM(H55,J55,L55,N55)</f>
        <v>2</v>
      </c>
      <c r="Q55" s="69">
        <f t="shared" si="79"/>
        <v>4000</v>
      </c>
      <c r="R55" s="67"/>
      <c r="S55" s="69">
        <f t="shared" si="75"/>
        <v>0</v>
      </c>
      <c r="T55" s="67">
        <f t="shared" si="76"/>
        <v>2</v>
      </c>
      <c r="U55" s="69">
        <f t="shared" si="77"/>
        <v>4000</v>
      </c>
      <c r="V55" s="43"/>
      <c r="W55" s="71" t="str">
        <f t="shared" si="67"/>
        <v>OK</v>
      </c>
      <c r="X55" s="71" t="str">
        <f t="shared" si="68"/>
        <v>OK</v>
      </c>
      <c r="Y55" s="13"/>
      <c r="Z55" s="13"/>
      <c r="AA55" s="13"/>
      <c r="AB55" s="13"/>
      <c r="AC55" s="13"/>
      <c r="AD55" s="13"/>
    </row>
    <row r="56" spans="1:30" ht="12" customHeight="1">
      <c r="A56" s="64" t="s">
        <v>68</v>
      </c>
      <c r="B56" s="65">
        <v>1</v>
      </c>
      <c r="C56" s="66">
        <v>1</v>
      </c>
      <c r="D56" s="65" t="s">
        <v>109</v>
      </c>
      <c r="E56" s="67">
        <v>1</v>
      </c>
      <c r="F56" s="68">
        <v>2000</v>
      </c>
      <c r="G56" s="116">
        <f t="shared" si="69"/>
        <v>2000</v>
      </c>
      <c r="H56" s="67">
        <v>1</v>
      </c>
      <c r="I56" s="69">
        <f t="shared" si="70"/>
        <v>2000</v>
      </c>
      <c r="J56" s="67"/>
      <c r="K56" s="69">
        <f t="shared" si="71"/>
        <v>0</v>
      </c>
      <c r="L56" s="67"/>
      <c r="M56" s="69">
        <f t="shared" si="72"/>
        <v>0</v>
      </c>
      <c r="N56" s="67"/>
      <c r="O56" s="69">
        <f t="shared" si="73"/>
        <v>0</v>
      </c>
      <c r="P56" s="67">
        <f t="shared" ref="P56:Q56" si="80">SUM(H56,J56,L56,N56)</f>
        <v>1</v>
      </c>
      <c r="Q56" s="69">
        <f t="shared" si="80"/>
        <v>2000</v>
      </c>
      <c r="R56" s="67"/>
      <c r="S56" s="69">
        <f t="shared" si="75"/>
        <v>0</v>
      </c>
      <c r="T56" s="67">
        <f t="shared" si="76"/>
        <v>1</v>
      </c>
      <c r="U56" s="69">
        <f t="shared" si="77"/>
        <v>2000</v>
      </c>
      <c r="V56" s="43"/>
      <c r="W56" s="71" t="str">
        <f t="shared" si="67"/>
        <v>OK</v>
      </c>
      <c r="X56" s="71" t="str">
        <f t="shared" si="68"/>
        <v>OK</v>
      </c>
      <c r="Y56" s="13"/>
      <c r="Z56" s="13"/>
      <c r="AA56" s="13"/>
      <c r="AB56" s="13"/>
      <c r="AC56" s="13"/>
      <c r="AD56" s="13"/>
    </row>
    <row r="57" spans="1:30" ht="12" customHeight="1">
      <c r="A57" s="56" t="s">
        <v>110</v>
      </c>
      <c r="B57" s="88"/>
      <c r="C57" s="89"/>
      <c r="D57" s="88"/>
      <c r="E57" s="90"/>
      <c r="F57" s="91"/>
      <c r="G57" s="79">
        <f>SUM(G53:G56)</f>
        <v>12000</v>
      </c>
      <c r="H57" s="90"/>
      <c r="I57" s="93">
        <f>SUM(I53:I56)</f>
        <v>5000</v>
      </c>
      <c r="J57" s="90"/>
      <c r="K57" s="93">
        <f>SUM(K53:K56)</f>
        <v>3000</v>
      </c>
      <c r="L57" s="90"/>
      <c r="M57" s="93">
        <f>SUM(M53:M56)</f>
        <v>2000</v>
      </c>
      <c r="N57" s="90"/>
      <c r="O57" s="93">
        <f>SUM(O53:O56)</f>
        <v>2000</v>
      </c>
      <c r="P57" s="67">
        <f t="shared" ref="P57:Q57" si="81">SUM(H57,J57,L57,N57)</f>
        <v>0</v>
      </c>
      <c r="Q57" s="79">
        <f t="shared" si="81"/>
        <v>12000</v>
      </c>
      <c r="R57" s="90"/>
      <c r="S57" s="93">
        <f>SUM(S53:S56)</f>
        <v>0</v>
      </c>
      <c r="T57" s="67">
        <f t="shared" si="76"/>
        <v>0</v>
      </c>
      <c r="U57" s="79">
        <f t="shared" si="77"/>
        <v>12000</v>
      </c>
      <c r="V57" s="43"/>
      <c r="W57" s="71" t="str">
        <f t="shared" si="67"/>
        <v>OK</v>
      </c>
      <c r="X57" s="71" t="str">
        <f t="shared" si="68"/>
        <v>OK</v>
      </c>
      <c r="Y57" s="13"/>
      <c r="Z57" s="13"/>
      <c r="AA57" s="13"/>
      <c r="AB57" s="13"/>
      <c r="AC57" s="13"/>
      <c r="AD57" s="13"/>
    </row>
    <row r="58" spans="1:30" ht="12" customHeight="1">
      <c r="A58" s="56" t="s">
        <v>111</v>
      </c>
      <c r="B58" s="57"/>
      <c r="C58" s="94"/>
      <c r="D58" s="57"/>
      <c r="E58" s="58"/>
      <c r="F58" s="59"/>
      <c r="G58" s="60"/>
      <c r="H58" s="58"/>
      <c r="I58" s="69"/>
      <c r="J58" s="58"/>
      <c r="K58" s="69"/>
      <c r="L58" s="58"/>
      <c r="M58" s="69"/>
      <c r="N58" s="58"/>
      <c r="O58" s="69"/>
      <c r="P58" s="58"/>
      <c r="Q58" s="69"/>
      <c r="R58" s="58"/>
      <c r="S58" s="69"/>
      <c r="T58" s="58"/>
      <c r="U58" s="69"/>
      <c r="V58" s="43"/>
      <c r="W58" s="71" t="str">
        <f t="shared" si="67"/>
        <v>OK</v>
      </c>
      <c r="X58" s="71" t="str">
        <f t="shared" si="68"/>
        <v>OK</v>
      </c>
      <c r="Y58" s="13"/>
      <c r="Z58" s="13"/>
      <c r="AA58" s="13"/>
      <c r="AB58" s="13"/>
      <c r="AC58" s="13"/>
      <c r="AD58" s="13"/>
    </row>
    <row r="59" spans="1:30" ht="12" customHeight="1">
      <c r="A59" s="64" t="s">
        <v>71</v>
      </c>
      <c r="B59" s="65">
        <v>1</v>
      </c>
      <c r="C59" s="66">
        <v>0.5</v>
      </c>
      <c r="D59" s="65" t="s">
        <v>109</v>
      </c>
      <c r="E59" s="67">
        <v>6</v>
      </c>
      <c r="F59" s="68">
        <v>500</v>
      </c>
      <c r="G59" s="69">
        <f t="shared" ref="G59:G60" si="82">B59*C59*E59*F59</f>
        <v>1500</v>
      </c>
      <c r="H59" s="67">
        <v>2</v>
      </c>
      <c r="I59" s="69">
        <f t="shared" ref="I59:I60" si="83">B59*C59*F59*H59</f>
        <v>500</v>
      </c>
      <c r="J59" s="67">
        <v>4</v>
      </c>
      <c r="K59" s="69">
        <f t="shared" ref="K59:K60" si="84">B59*C59*F59*J59</f>
        <v>1000</v>
      </c>
      <c r="L59" s="67"/>
      <c r="M59" s="69">
        <f t="shared" ref="M59:M60" si="85">B59*C59*F59*L59</f>
        <v>0</v>
      </c>
      <c r="N59" s="67"/>
      <c r="O59" s="69">
        <f t="shared" ref="O59:O60" si="86">B59*C59*F59*N59</f>
        <v>0</v>
      </c>
      <c r="P59" s="67">
        <f t="shared" ref="P59:Q59" si="87">SUM(H59,J59,L59,N59)</f>
        <v>6</v>
      </c>
      <c r="Q59" s="69">
        <f t="shared" si="87"/>
        <v>1500</v>
      </c>
      <c r="R59" s="67"/>
      <c r="S59" s="69">
        <f t="shared" ref="S59:S60" si="88">B59*C59*F59*R59</f>
        <v>0</v>
      </c>
      <c r="T59" s="67">
        <f t="shared" ref="T59:T60" si="89">SUM(R59,P59)</f>
        <v>6</v>
      </c>
      <c r="U59" s="69">
        <f t="shared" ref="U59:U61" si="90">SUM(Q59,S59)</f>
        <v>1500</v>
      </c>
      <c r="V59" s="43"/>
      <c r="W59" s="71" t="str">
        <f t="shared" si="67"/>
        <v>OK</v>
      </c>
      <c r="X59" s="71" t="str">
        <f t="shared" si="68"/>
        <v>OK</v>
      </c>
      <c r="Y59" s="13"/>
      <c r="Z59" s="13"/>
      <c r="AA59" s="13"/>
      <c r="AB59" s="13"/>
      <c r="AC59" s="13"/>
      <c r="AD59" s="13"/>
    </row>
    <row r="60" spans="1:30" ht="12" customHeight="1">
      <c r="A60" s="64" t="s">
        <v>73</v>
      </c>
      <c r="B60" s="65">
        <v>1</v>
      </c>
      <c r="C60" s="66">
        <v>0.5</v>
      </c>
      <c r="D60" s="65" t="s">
        <v>109</v>
      </c>
      <c r="E60" s="67">
        <v>6</v>
      </c>
      <c r="F60" s="68">
        <v>500</v>
      </c>
      <c r="G60" s="69">
        <f t="shared" si="82"/>
        <v>1500</v>
      </c>
      <c r="H60" s="67">
        <v>4</v>
      </c>
      <c r="I60" s="69">
        <f t="shared" si="83"/>
        <v>1000</v>
      </c>
      <c r="J60" s="67">
        <v>2</v>
      </c>
      <c r="K60" s="69">
        <f t="shared" si="84"/>
        <v>500</v>
      </c>
      <c r="L60" s="67"/>
      <c r="M60" s="69">
        <f t="shared" si="85"/>
        <v>0</v>
      </c>
      <c r="N60" s="67"/>
      <c r="O60" s="69">
        <f t="shared" si="86"/>
        <v>0</v>
      </c>
      <c r="P60" s="67">
        <f t="shared" ref="P60:Q60" si="91">SUM(H60,J60,L60,N60)</f>
        <v>6</v>
      </c>
      <c r="Q60" s="69">
        <f t="shared" si="91"/>
        <v>1500</v>
      </c>
      <c r="R60" s="67"/>
      <c r="S60" s="69">
        <f t="shared" si="88"/>
        <v>0</v>
      </c>
      <c r="T60" s="67">
        <f t="shared" si="89"/>
        <v>6</v>
      </c>
      <c r="U60" s="69">
        <f t="shared" si="90"/>
        <v>1500</v>
      </c>
      <c r="V60" s="43"/>
      <c r="W60" s="71" t="str">
        <f t="shared" si="67"/>
        <v>OK</v>
      </c>
      <c r="X60" s="71" t="str">
        <f t="shared" si="68"/>
        <v>OK</v>
      </c>
      <c r="Y60" s="13"/>
      <c r="Z60" s="13"/>
      <c r="AA60" s="13"/>
      <c r="AB60" s="13"/>
      <c r="AC60" s="13"/>
      <c r="AD60" s="13"/>
    </row>
    <row r="61" spans="1:30" ht="12" customHeight="1">
      <c r="A61" s="56" t="s">
        <v>112</v>
      </c>
      <c r="B61" s="88"/>
      <c r="C61" s="89"/>
      <c r="D61" s="88"/>
      <c r="E61" s="90"/>
      <c r="F61" s="91"/>
      <c r="G61" s="79">
        <f>SUM(G59:G60)</f>
        <v>3000</v>
      </c>
      <c r="H61" s="90"/>
      <c r="I61" s="93">
        <f>SUM(I59:I60)</f>
        <v>1500</v>
      </c>
      <c r="J61" s="90"/>
      <c r="K61" s="93">
        <f>SUM(K59:K60)</f>
        <v>1500</v>
      </c>
      <c r="L61" s="90"/>
      <c r="M61" s="93">
        <f>SUM(M59:M60)</f>
        <v>0</v>
      </c>
      <c r="N61" s="90"/>
      <c r="O61" s="93">
        <f>SUM(O59:O60)</f>
        <v>0</v>
      </c>
      <c r="P61" s="90"/>
      <c r="Q61" s="79">
        <f>SUM(I61,K61,M61,O61)</f>
        <v>3000</v>
      </c>
      <c r="R61" s="90"/>
      <c r="S61" s="93">
        <f>SUM(S59:S60)</f>
        <v>0</v>
      </c>
      <c r="T61" s="90"/>
      <c r="U61" s="79">
        <f t="shared" si="90"/>
        <v>3000</v>
      </c>
      <c r="V61" s="43"/>
      <c r="W61" s="71" t="str">
        <f t="shared" si="67"/>
        <v>OK</v>
      </c>
      <c r="X61" s="71" t="str">
        <f t="shared" si="68"/>
        <v>OK</v>
      </c>
      <c r="Y61" s="13"/>
      <c r="Z61" s="13"/>
      <c r="AA61" s="13"/>
      <c r="AB61" s="13"/>
      <c r="AC61" s="13"/>
      <c r="AD61" s="13"/>
    </row>
    <row r="62" spans="1:30" ht="12" customHeight="1">
      <c r="A62" s="56" t="s">
        <v>113</v>
      </c>
      <c r="B62" s="57"/>
      <c r="C62" s="94"/>
      <c r="D62" s="57"/>
      <c r="E62" s="58"/>
      <c r="F62" s="59"/>
      <c r="G62" s="60"/>
      <c r="H62" s="58"/>
      <c r="I62" s="69"/>
      <c r="J62" s="58"/>
      <c r="K62" s="69"/>
      <c r="L62" s="58"/>
      <c r="M62" s="69"/>
      <c r="N62" s="58"/>
      <c r="O62" s="69"/>
      <c r="P62" s="58"/>
      <c r="Q62" s="69"/>
      <c r="R62" s="58"/>
      <c r="S62" s="69"/>
      <c r="T62" s="58"/>
      <c r="U62" s="69"/>
      <c r="V62" s="43"/>
      <c r="W62" s="71" t="str">
        <f t="shared" si="67"/>
        <v>OK</v>
      </c>
      <c r="X62" s="71" t="str">
        <f t="shared" si="68"/>
        <v>OK</v>
      </c>
      <c r="Y62" s="13"/>
      <c r="Z62" s="13"/>
      <c r="AA62" s="13"/>
      <c r="AB62" s="13"/>
      <c r="AC62" s="13"/>
      <c r="AD62" s="13"/>
    </row>
    <row r="63" spans="1:30" ht="12" customHeight="1">
      <c r="A63" s="64" t="s">
        <v>64</v>
      </c>
      <c r="B63" s="95">
        <v>1</v>
      </c>
      <c r="C63" s="96">
        <v>1</v>
      </c>
      <c r="D63" s="95" t="s">
        <v>114</v>
      </c>
      <c r="E63" s="99">
        <v>7</v>
      </c>
      <c r="F63" s="98">
        <v>339</v>
      </c>
      <c r="G63" s="116">
        <f t="shared" ref="G63:G66" si="92">B63*C63*E63*F63</f>
        <v>2373</v>
      </c>
      <c r="H63" s="99">
        <v>3.5</v>
      </c>
      <c r="I63" s="69">
        <f t="shared" ref="I63:I66" si="93">B63*C63*F63*H63</f>
        <v>1186.5</v>
      </c>
      <c r="J63" s="99">
        <v>3.5</v>
      </c>
      <c r="K63" s="69">
        <f t="shared" ref="K63:K66" si="94">B63*C63*F63*J63</f>
        <v>1186.5</v>
      </c>
      <c r="L63" s="99"/>
      <c r="M63" s="69">
        <f t="shared" ref="M63:M66" si="95">B63*C63*F63*L63</f>
        <v>0</v>
      </c>
      <c r="N63" s="99"/>
      <c r="O63" s="69">
        <f t="shared" ref="O63:O66" si="96">B63*C63*F63*N63</f>
        <v>0</v>
      </c>
      <c r="P63" s="67">
        <f t="shared" ref="P63:Q63" si="97">SUM(H63,J63,L63,N63)</f>
        <v>7</v>
      </c>
      <c r="Q63" s="69">
        <f t="shared" si="97"/>
        <v>2373</v>
      </c>
      <c r="R63" s="99"/>
      <c r="S63" s="69">
        <f t="shared" ref="S63:S66" si="98">B63*C63*F63*R63</f>
        <v>0</v>
      </c>
      <c r="T63" s="67">
        <f t="shared" ref="T63:T66" si="99">SUM(R63,P63)</f>
        <v>7</v>
      </c>
      <c r="U63" s="69">
        <f t="shared" ref="U63:U67" si="100">SUM(Q63,S63)</f>
        <v>2373</v>
      </c>
      <c r="V63" s="43"/>
      <c r="W63" s="71" t="str">
        <f t="shared" si="67"/>
        <v>OK</v>
      </c>
      <c r="X63" s="71" t="str">
        <f t="shared" si="68"/>
        <v>OK</v>
      </c>
      <c r="Y63" s="13"/>
      <c r="Z63" s="13"/>
      <c r="AA63" s="13"/>
      <c r="AB63" s="13"/>
      <c r="AC63" s="13"/>
      <c r="AD63" s="13"/>
    </row>
    <row r="64" spans="1:30" ht="12" customHeight="1">
      <c r="A64" s="64" t="s">
        <v>66</v>
      </c>
      <c r="B64" s="65">
        <v>1</v>
      </c>
      <c r="C64" s="66">
        <v>1</v>
      </c>
      <c r="D64" s="95" t="s">
        <v>114</v>
      </c>
      <c r="E64" s="99">
        <v>14</v>
      </c>
      <c r="F64" s="98">
        <v>339</v>
      </c>
      <c r="G64" s="116">
        <f t="shared" si="92"/>
        <v>4746</v>
      </c>
      <c r="H64" s="67">
        <v>3.5</v>
      </c>
      <c r="I64" s="69">
        <f t="shared" si="93"/>
        <v>1186.5</v>
      </c>
      <c r="J64" s="67">
        <v>3.5</v>
      </c>
      <c r="K64" s="69">
        <f t="shared" si="94"/>
        <v>1186.5</v>
      </c>
      <c r="L64" s="99">
        <v>3.5</v>
      </c>
      <c r="M64" s="69">
        <f t="shared" si="95"/>
        <v>1186.5</v>
      </c>
      <c r="N64" s="99">
        <v>3.5</v>
      </c>
      <c r="O64" s="69">
        <f t="shared" si="96"/>
        <v>1186.5</v>
      </c>
      <c r="P64" s="67">
        <f t="shared" ref="P64:Q64" si="101">SUM(H64,J64,L64,N64)</f>
        <v>14</v>
      </c>
      <c r="Q64" s="69">
        <f t="shared" si="101"/>
        <v>4746</v>
      </c>
      <c r="R64" s="99"/>
      <c r="S64" s="69">
        <f t="shared" si="98"/>
        <v>0</v>
      </c>
      <c r="T64" s="67">
        <f t="shared" si="99"/>
        <v>14</v>
      </c>
      <c r="U64" s="69">
        <f t="shared" si="100"/>
        <v>4746</v>
      </c>
      <c r="V64" s="43"/>
      <c r="W64" s="71" t="str">
        <f t="shared" si="67"/>
        <v>OK</v>
      </c>
      <c r="X64" s="71" t="str">
        <f t="shared" si="68"/>
        <v>OK</v>
      </c>
      <c r="Y64" s="13"/>
      <c r="Z64" s="13"/>
      <c r="AA64" s="13"/>
      <c r="AB64" s="13"/>
      <c r="AC64" s="13"/>
      <c r="AD64" s="13"/>
    </row>
    <row r="65" spans="1:30" ht="12" customHeight="1">
      <c r="A65" s="64" t="s">
        <v>67</v>
      </c>
      <c r="B65" s="65">
        <v>1</v>
      </c>
      <c r="C65" s="66">
        <v>1</v>
      </c>
      <c r="D65" s="95" t="s">
        <v>114</v>
      </c>
      <c r="E65" s="99">
        <v>14</v>
      </c>
      <c r="F65" s="98">
        <v>339</v>
      </c>
      <c r="G65" s="116">
        <f t="shared" si="92"/>
        <v>4746</v>
      </c>
      <c r="H65" s="67">
        <v>3.5</v>
      </c>
      <c r="I65" s="69">
        <f t="shared" si="93"/>
        <v>1186.5</v>
      </c>
      <c r="J65" s="67">
        <v>3.5</v>
      </c>
      <c r="K65" s="69">
        <f t="shared" si="94"/>
        <v>1186.5</v>
      </c>
      <c r="L65" s="99">
        <v>3.5</v>
      </c>
      <c r="M65" s="69">
        <f t="shared" si="95"/>
        <v>1186.5</v>
      </c>
      <c r="N65" s="99">
        <v>3.5</v>
      </c>
      <c r="O65" s="69">
        <f t="shared" si="96"/>
        <v>1186.5</v>
      </c>
      <c r="P65" s="67">
        <f t="shared" ref="P65:Q65" si="102">SUM(H65,J65,L65,N65)</f>
        <v>14</v>
      </c>
      <c r="Q65" s="69">
        <f t="shared" si="102"/>
        <v>4746</v>
      </c>
      <c r="R65" s="99"/>
      <c r="S65" s="69">
        <f t="shared" si="98"/>
        <v>0</v>
      </c>
      <c r="T65" s="67">
        <f t="shared" si="99"/>
        <v>14</v>
      </c>
      <c r="U65" s="69">
        <f t="shared" si="100"/>
        <v>4746</v>
      </c>
      <c r="V65" s="43"/>
      <c r="W65" s="71" t="str">
        <f t="shared" si="67"/>
        <v>OK</v>
      </c>
      <c r="X65" s="71" t="str">
        <f t="shared" si="68"/>
        <v>OK</v>
      </c>
      <c r="Y65" s="13"/>
      <c r="Z65" s="13"/>
      <c r="AA65" s="13"/>
      <c r="AB65" s="13"/>
      <c r="AC65" s="13"/>
      <c r="AD65" s="13"/>
    </row>
    <row r="66" spans="1:30" ht="12" customHeight="1">
      <c r="A66" s="64" t="s">
        <v>68</v>
      </c>
      <c r="B66" s="65">
        <v>1</v>
      </c>
      <c r="C66" s="66">
        <v>1</v>
      </c>
      <c r="D66" s="95" t="s">
        <v>114</v>
      </c>
      <c r="E66" s="99">
        <v>7</v>
      </c>
      <c r="F66" s="98">
        <v>339</v>
      </c>
      <c r="G66" s="116">
        <f t="shared" si="92"/>
        <v>2373</v>
      </c>
      <c r="H66" s="67">
        <v>7</v>
      </c>
      <c r="I66" s="69">
        <f t="shared" si="93"/>
        <v>2373</v>
      </c>
      <c r="J66" s="67"/>
      <c r="K66" s="69">
        <f t="shared" si="94"/>
        <v>0</v>
      </c>
      <c r="L66" s="67"/>
      <c r="M66" s="69">
        <f t="shared" si="95"/>
        <v>0</v>
      </c>
      <c r="N66" s="67"/>
      <c r="O66" s="69">
        <f t="shared" si="96"/>
        <v>0</v>
      </c>
      <c r="P66" s="67">
        <f t="shared" ref="P66:Q66" si="103">SUM(H66,J66,L66,N66)</f>
        <v>7</v>
      </c>
      <c r="Q66" s="69">
        <f t="shared" si="103"/>
        <v>2373</v>
      </c>
      <c r="R66" s="67"/>
      <c r="S66" s="69">
        <f t="shared" si="98"/>
        <v>0</v>
      </c>
      <c r="T66" s="67">
        <f t="shared" si="99"/>
        <v>7</v>
      </c>
      <c r="U66" s="69">
        <f t="shared" si="100"/>
        <v>2373</v>
      </c>
      <c r="V66" s="43"/>
      <c r="W66" s="71" t="str">
        <f t="shared" si="67"/>
        <v>OK</v>
      </c>
      <c r="X66" s="71" t="str">
        <f t="shared" si="68"/>
        <v>OK</v>
      </c>
      <c r="Y66" s="13"/>
      <c r="Z66" s="13"/>
      <c r="AA66" s="13"/>
      <c r="AB66" s="13"/>
      <c r="AC66" s="13"/>
      <c r="AD66" s="13"/>
    </row>
    <row r="67" spans="1:30" ht="12" customHeight="1">
      <c r="A67" s="56" t="s">
        <v>115</v>
      </c>
      <c r="B67" s="88"/>
      <c r="C67" s="89"/>
      <c r="D67" s="88"/>
      <c r="E67" s="90"/>
      <c r="F67" s="91"/>
      <c r="G67" s="79">
        <f>SUM(G63:G66)</f>
        <v>14238</v>
      </c>
      <c r="H67" s="67"/>
      <c r="I67" s="93">
        <f>SUM(I63:I66)</f>
        <v>5932.5</v>
      </c>
      <c r="J67" s="90"/>
      <c r="K67" s="93">
        <f>SUM(K63:K66)</f>
        <v>3559.5</v>
      </c>
      <c r="L67" s="90"/>
      <c r="M67" s="93">
        <f>SUM(M63:M66)</f>
        <v>2373</v>
      </c>
      <c r="N67" s="90"/>
      <c r="O67" s="93">
        <f>SUM(O63:O66)</f>
        <v>2373</v>
      </c>
      <c r="P67" s="90"/>
      <c r="Q67" s="79">
        <f>SUM(I67,K67,M67,O67)</f>
        <v>14238</v>
      </c>
      <c r="R67" s="90"/>
      <c r="S67" s="93">
        <f>SUM(S63:S66)</f>
        <v>0</v>
      </c>
      <c r="T67" s="90"/>
      <c r="U67" s="79">
        <f t="shared" si="100"/>
        <v>14238</v>
      </c>
      <c r="V67" s="43"/>
      <c r="W67" s="71" t="str">
        <f t="shared" si="67"/>
        <v>OK</v>
      </c>
      <c r="X67" s="71" t="str">
        <f t="shared" si="68"/>
        <v>OK</v>
      </c>
      <c r="Y67" s="13"/>
      <c r="Z67" s="13"/>
      <c r="AA67" s="13"/>
      <c r="AB67" s="13"/>
      <c r="AC67" s="13"/>
      <c r="AD67" s="13"/>
    </row>
    <row r="68" spans="1:30" ht="12" customHeight="1">
      <c r="A68" s="56" t="s">
        <v>116</v>
      </c>
      <c r="B68" s="57"/>
      <c r="C68" s="94"/>
      <c r="D68" s="57"/>
      <c r="E68" s="58"/>
      <c r="F68" s="59"/>
      <c r="G68" s="60"/>
      <c r="H68" s="67"/>
      <c r="I68" s="69"/>
      <c r="J68" s="58"/>
      <c r="K68" s="69"/>
      <c r="L68" s="58"/>
      <c r="M68" s="69"/>
      <c r="N68" s="58"/>
      <c r="O68" s="69"/>
      <c r="P68" s="58"/>
      <c r="Q68" s="69"/>
      <c r="R68" s="58"/>
      <c r="S68" s="69"/>
      <c r="T68" s="58"/>
      <c r="U68" s="69"/>
      <c r="V68" s="43"/>
      <c r="W68" s="71"/>
      <c r="X68" s="71"/>
      <c r="Y68" s="13"/>
      <c r="Z68" s="13"/>
      <c r="AA68" s="13"/>
      <c r="AB68" s="13"/>
      <c r="AC68" s="13"/>
      <c r="AD68" s="13"/>
    </row>
    <row r="69" spans="1:30" ht="12" customHeight="1">
      <c r="A69" s="64" t="s">
        <v>71</v>
      </c>
      <c r="B69" s="65">
        <v>1</v>
      </c>
      <c r="C69" s="66">
        <v>0.5</v>
      </c>
      <c r="D69" s="95" t="s">
        <v>114</v>
      </c>
      <c r="E69" s="99">
        <v>5</v>
      </c>
      <c r="F69" s="98">
        <v>147</v>
      </c>
      <c r="G69" s="116">
        <f t="shared" ref="G69:G70" si="104">B69*C69*E69*F69</f>
        <v>367.5</v>
      </c>
      <c r="H69" s="67">
        <v>2</v>
      </c>
      <c r="I69" s="69">
        <f t="shared" ref="I69:I70" si="105">B69*C69*F69*H69</f>
        <v>147</v>
      </c>
      <c r="J69" s="67">
        <v>3</v>
      </c>
      <c r="K69" s="69">
        <f t="shared" ref="K69:K70" si="106">B69*C69*F69*J69</f>
        <v>220.5</v>
      </c>
      <c r="L69" s="67"/>
      <c r="M69" s="69">
        <f t="shared" ref="M69:M70" si="107">B69*C69*F69*L69</f>
        <v>0</v>
      </c>
      <c r="N69" s="67"/>
      <c r="O69" s="69">
        <f t="shared" ref="O69:O70" si="108">B69*C69*F69*N69</f>
        <v>0</v>
      </c>
      <c r="P69" s="67">
        <f t="shared" ref="P69:Q69" si="109">SUM(H69,J69,L69,N69)</f>
        <v>5</v>
      </c>
      <c r="Q69" s="69">
        <f t="shared" si="109"/>
        <v>367.5</v>
      </c>
      <c r="R69" s="67"/>
      <c r="S69" s="69">
        <f t="shared" ref="S69:S70" si="110">B69*C69*F69*R69</f>
        <v>0</v>
      </c>
      <c r="T69" s="67">
        <f t="shared" ref="T69:T70" si="111">SUM(R69,P69)</f>
        <v>5</v>
      </c>
      <c r="U69" s="69">
        <f t="shared" ref="U69:U71" si="112">SUM(Q69,S69)</f>
        <v>367.5</v>
      </c>
      <c r="V69" s="43"/>
      <c r="W69" s="71" t="str">
        <f t="shared" ref="W69:W77" si="113">IF(P69=E69, "OK", "ERROR")</f>
        <v>OK</v>
      </c>
      <c r="X69" s="71" t="str">
        <f t="shared" ref="X69:X78" si="114">IF(Q69=G69, "OK", "ERROR")</f>
        <v>OK</v>
      </c>
      <c r="Y69" s="13"/>
      <c r="Z69" s="13"/>
      <c r="AA69" s="13"/>
      <c r="AB69" s="13"/>
      <c r="AC69" s="13"/>
      <c r="AD69" s="13"/>
    </row>
    <row r="70" spans="1:30" ht="12" customHeight="1">
      <c r="A70" s="64" t="s">
        <v>73</v>
      </c>
      <c r="B70" s="65">
        <v>1</v>
      </c>
      <c r="C70" s="66">
        <v>0.5</v>
      </c>
      <c r="D70" s="95" t="s">
        <v>114</v>
      </c>
      <c r="E70" s="99">
        <v>5</v>
      </c>
      <c r="F70" s="98">
        <v>147</v>
      </c>
      <c r="G70" s="116">
        <f t="shared" si="104"/>
        <v>367.5</v>
      </c>
      <c r="H70" s="67">
        <v>4</v>
      </c>
      <c r="I70" s="69">
        <f t="shared" si="105"/>
        <v>294</v>
      </c>
      <c r="J70" s="67">
        <v>1</v>
      </c>
      <c r="K70" s="69">
        <f t="shared" si="106"/>
        <v>73.5</v>
      </c>
      <c r="L70" s="67"/>
      <c r="M70" s="69">
        <f t="shared" si="107"/>
        <v>0</v>
      </c>
      <c r="N70" s="67"/>
      <c r="O70" s="69">
        <f t="shared" si="108"/>
        <v>0</v>
      </c>
      <c r="P70" s="67">
        <f t="shared" ref="P70:Q70" si="115">SUM(H70,J70,L70,N70)</f>
        <v>5</v>
      </c>
      <c r="Q70" s="69">
        <f t="shared" si="115"/>
        <v>367.5</v>
      </c>
      <c r="R70" s="67"/>
      <c r="S70" s="69">
        <f t="shared" si="110"/>
        <v>0</v>
      </c>
      <c r="T70" s="67">
        <f t="shared" si="111"/>
        <v>5</v>
      </c>
      <c r="U70" s="69">
        <f t="shared" si="112"/>
        <v>367.5</v>
      </c>
      <c r="V70" s="43"/>
      <c r="W70" s="71" t="str">
        <f t="shared" si="113"/>
        <v>OK</v>
      </c>
      <c r="X70" s="71" t="str">
        <f t="shared" si="114"/>
        <v>OK</v>
      </c>
      <c r="Y70" s="13"/>
      <c r="Z70" s="13"/>
      <c r="AA70" s="13"/>
      <c r="AB70" s="13"/>
      <c r="AC70" s="13"/>
      <c r="AD70" s="13"/>
    </row>
    <row r="71" spans="1:30" ht="12" customHeight="1">
      <c r="A71" s="56" t="s">
        <v>117</v>
      </c>
      <c r="B71" s="88"/>
      <c r="C71" s="89"/>
      <c r="D71" s="88"/>
      <c r="E71" s="90"/>
      <c r="F71" s="91"/>
      <c r="G71" s="79">
        <f>SUM(G69:G70)</f>
        <v>735</v>
      </c>
      <c r="H71" s="90"/>
      <c r="I71" s="93">
        <f>SUM(I69:I70)</f>
        <v>441</v>
      </c>
      <c r="J71" s="90"/>
      <c r="K71" s="93">
        <f>SUM(K69:K70)</f>
        <v>294</v>
      </c>
      <c r="L71" s="90"/>
      <c r="M71" s="93">
        <f>SUM(M69:M70)</f>
        <v>0</v>
      </c>
      <c r="N71" s="90"/>
      <c r="O71" s="93">
        <f>SUM(O69:O70)</f>
        <v>0</v>
      </c>
      <c r="P71" s="90"/>
      <c r="Q71" s="79">
        <f>SUM(I71,K71,M71,O71)</f>
        <v>735</v>
      </c>
      <c r="R71" s="90"/>
      <c r="S71" s="93">
        <f>SUM(S69:S70)</f>
        <v>0</v>
      </c>
      <c r="T71" s="90"/>
      <c r="U71" s="79">
        <f t="shared" si="112"/>
        <v>735</v>
      </c>
      <c r="V71" s="43"/>
      <c r="W71" s="71" t="str">
        <f t="shared" si="113"/>
        <v>OK</v>
      </c>
      <c r="X71" s="71" t="str">
        <f t="shared" si="114"/>
        <v>OK</v>
      </c>
      <c r="Y71" s="13"/>
      <c r="Z71" s="13"/>
      <c r="AA71" s="13"/>
      <c r="AB71" s="13"/>
      <c r="AC71" s="13"/>
      <c r="AD71" s="13"/>
    </row>
    <row r="72" spans="1:30" ht="12" customHeight="1">
      <c r="A72" s="56" t="s">
        <v>118</v>
      </c>
      <c r="B72" s="88"/>
      <c r="C72" s="89"/>
      <c r="D72" s="88"/>
      <c r="E72" s="90"/>
      <c r="F72" s="91"/>
      <c r="G72" s="79"/>
      <c r="H72" s="90"/>
      <c r="I72" s="93"/>
      <c r="J72" s="90"/>
      <c r="K72" s="93"/>
      <c r="L72" s="90"/>
      <c r="M72" s="93"/>
      <c r="N72" s="90"/>
      <c r="O72" s="93"/>
      <c r="P72" s="90"/>
      <c r="Q72" s="79"/>
      <c r="R72" s="90"/>
      <c r="S72" s="93"/>
      <c r="T72" s="90"/>
      <c r="U72" s="79"/>
      <c r="V72" s="43"/>
      <c r="W72" s="71" t="str">
        <f t="shared" si="113"/>
        <v>OK</v>
      </c>
      <c r="X72" s="71" t="str">
        <f t="shared" si="114"/>
        <v>OK</v>
      </c>
      <c r="Y72" s="13"/>
      <c r="Z72" s="13"/>
      <c r="AA72" s="13"/>
      <c r="AB72" s="13"/>
      <c r="AC72" s="13"/>
      <c r="AD72" s="13"/>
    </row>
    <row r="73" spans="1:30" ht="12" customHeight="1">
      <c r="A73" s="64" t="s">
        <v>64</v>
      </c>
      <c r="B73" s="95">
        <v>1</v>
      </c>
      <c r="C73" s="96">
        <v>1</v>
      </c>
      <c r="D73" s="95" t="s">
        <v>119</v>
      </c>
      <c r="E73" s="129">
        <v>2</v>
      </c>
      <c r="F73" s="98">
        <v>10</v>
      </c>
      <c r="G73" s="116">
        <f t="shared" ref="G73:G76" si="116">B73*C73*E73*F73</f>
        <v>20</v>
      </c>
      <c r="H73" s="129">
        <v>1</v>
      </c>
      <c r="I73" s="69">
        <f t="shared" ref="I73:I76" si="117">B73*C73*F73*H73</f>
        <v>10</v>
      </c>
      <c r="J73" s="129">
        <v>1</v>
      </c>
      <c r="K73" s="69">
        <f t="shared" ref="K73:K76" si="118">B73*C73*F73*J73</f>
        <v>10</v>
      </c>
      <c r="L73" s="129"/>
      <c r="M73" s="130">
        <f>SUM(M71:M72)</f>
        <v>0</v>
      </c>
      <c r="N73" s="129"/>
      <c r="O73" s="69">
        <f t="shared" ref="O73:O76" si="119">B73*C73*F73*N73</f>
        <v>0</v>
      </c>
      <c r="P73" s="67">
        <f t="shared" ref="P73:Q73" si="120">SUM(H73,J73,L73,N73)</f>
        <v>2</v>
      </c>
      <c r="Q73" s="69">
        <f t="shared" si="120"/>
        <v>20</v>
      </c>
      <c r="R73" s="129"/>
      <c r="S73" s="69">
        <f t="shared" ref="S73:S76" si="121">B73*C73*F73*R73</f>
        <v>0</v>
      </c>
      <c r="T73" s="67">
        <f t="shared" ref="T73:T76" si="122">SUM(R73,P73)</f>
        <v>2</v>
      </c>
      <c r="U73" s="69">
        <f t="shared" ref="U73:U76" si="123">SUM(Q73,S73)</f>
        <v>20</v>
      </c>
      <c r="V73" s="43"/>
      <c r="W73" s="71" t="str">
        <f t="shared" si="113"/>
        <v>OK</v>
      </c>
      <c r="X73" s="71" t="str">
        <f t="shared" si="114"/>
        <v>OK</v>
      </c>
      <c r="Y73" s="13"/>
      <c r="Z73" s="13"/>
      <c r="AA73" s="13"/>
      <c r="AB73" s="13"/>
      <c r="AC73" s="13"/>
      <c r="AD73" s="13"/>
    </row>
    <row r="74" spans="1:30" ht="12" customHeight="1">
      <c r="A74" s="64" t="s">
        <v>66</v>
      </c>
      <c r="B74" s="65">
        <v>1</v>
      </c>
      <c r="C74" s="66">
        <v>1</v>
      </c>
      <c r="D74" s="95" t="s">
        <v>119</v>
      </c>
      <c r="E74" s="129">
        <v>4</v>
      </c>
      <c r="F74" s="98">
        <v>10</v>
      </c>
      <c r="G74" s="116">
        <f t="shared" si="116"/>
        <v>40</v>
      </c>
      <c r="H74" s="129">
        <v>1</v>
      </c>
      <c r="I74" s="69">
        <f t="shared" si="117"/>
        <v>10</v>
      </c>
      <c r="J74" s="129">
        <v>1</v>
      </c>
      <c r="K74" s="69">
        <f t="shared" si="118"/>
        <v>10</v>
      </c>
      <c r="L74" s="129">
        <v>1</v>
      </c>
      <c r="M74" s="69">
        <f t="shared" ref="M74:M76" si="124">B74*C74*F74*L74</f>
        <v>10</v>
      </c>
      <c r="N74" s="129">
        <v>1</v>
      </c>
      <c r="O74" s="69">
        <f t="shared" si="119"/>
        <v>10</v>
      </c>
      <c r="P74" s="67">
        <f t="shared" ref="P74:Q74" si="125">SUM(H74,J74,L74,N74)</f>
        <v>4</v>
      </c>
      <c r="Q74" s="69">
        <f t="shared" si="125"/>
        <v>40</v>
      </c>
      <c r="R74" s="129"/>
      <c r="S74" s="69">
        <f t="shared" si="121"/>
        <v>0</v>
      </c>
      <c r="T74" s="67">
        <f t="shared" si="122"/>
        <v>4</v>
      </c>
      <c r="U74" s="69">
        <f t="shared" si="123"/>
        <v>40</v>
      </c>
      <c r="V74" s="43"/>
      <c r="W74" s="71" t="str">
        <f t="shared" si="113"/>
        <v>OK</v>
      </c>
      <c r="X74" s="71" t="str">
        <f t="shared" si="114"/>
        <v>OK</v>
      </c>
      <c r="Y74" s="13"/>
      <c r="Z74" s="13"/>
      <c r="AA74" s="13"/>
      <c r="AB74" s="13"/>
      <c r="AC74" s="13"/>
      <c r="AD74" s="13"/>
    </row>
    <row r="75" spans="1:30" ht="12" customHeight="1">
      <c r="A75" s="64" t="s">
        <v>67</v>
      </c>
      <c r="B75" s="65">
        <v>1</v>
      </c>
      <c r="C75" s="66">
        <v>1</v>
      </c>
      <c r="D75" s="95" t="s">
        <v>119</v>
      </c>
      <c r="E75" s="131">
        <v>4</v>
      </c>
      <c r="F75" s="98">
        <v>10</v>
      </c>
      <c r="G75" s="116">
        <f t="shared" si="116"/>
        <v>40</v>
      </c>
      <c r="H75" s="131">
        <v>1</v>
      </c>
      <c r="I75" s="69">
        <f t="shared" si="117"/>
        <v>10</v>
      </c>
      <c r="J75" s="99">
        <v>1</v>
      </c>
      <c r="K75" s="69">
        <f t="shared" si="118"/>
        <v>10</v>
      </c>
      <c r="L75" s="99">
        <v>1</v>
      </c>
      <c r="M75" s="69">
        <f t="shared" si="124"/>
        <v>10</v>
      </c>
      <c r="N75" s="99">
        <v>1</v>
      </c>
      <c r="O75" s="69">
        <f t="shared" si="119"/>
        <v>10</v>
      </c>
      <c r="P75" s="132">
        <f t="shared" ref="P75:Q75" si="126">SUM(H75,J75,L75,N75)</f>
        <v>4</v>
      </c>
      <c r="Q75" s="69">
        <f t="shared" si="126"/>
        <v>40</v>
      </c>
      <c r="R75" s="99"/>
      <c r="S75" s="69">
        <f t="shared" si="121"/>
        <v>0</v>
      </c>
      <c r="T75" s="67">
        <f t="shared" si="122"/>
        <v>4</v>
      </c>
      <c r="U75" s="69">
        <f t="shared" si="123"/>
        <v>40</v>
      </c>
      <c r="V75" s="43"/>
      <c r="W75" s="71" t="str">
        <f t="shared" si="113"/>
        <v>OK</v>
      </c>
      <c r="X75" s="71" t="str">
        <f t="shared" si="114"/>
        <v>OK</v>
      </c>
      <c r="Y75" s="13"/>
      <c r="Z75" s="13"/>
      <c r="AA75" s="13"/>
      <c r="AB75" s="13"/>
      <c r="AC75" s="13"/>
      <c r="AD75" s="13"/>
    </row>
    <row r="76" spans="1:30" ht="12" customHeight="1">
      <c r="A76" s="64" t="s">
        <v>68</v>
      </c>
      <c r="B76" s="65">
        <v>1</v>
      </c>
      <c r="C76" s="66">
        <v>1</v>
      </c>
      <c r="D76" s="95" t="s">
        <v>119</v>
      </c>
      <c r="E76" s="131">
        <v>2</v>
      </c>
      <c r="F76" s="98">
        <v>10</v>
      </c>
      <c r="G76" s="116">
        <f t="shared" si="116"/>
        <v>20</v>
      </c>
      <c r="H76" s="131">
        <v>2</v>
      </c>
      <c r="I76" s="69">
        <f t="shared" si="117"/>
        <v>20</v>
      </c>
      <c r="J76" s="131"/>
      <c r="K76" s="69">
        <f t="shared" si="118"/>
        <v>0</v>
      </c>
      <c r="L76" s="131"/>
      <c r="M76" s="69">
        <f t="shared" si="124"/>
        <v>0</v>
      </c>
      <c r="N76" s="131"/>
      <c r="O76" s="69">
        <f t="shared" si="119"/>
        <v>0</v>
      </c>
      <c r="P76" s="132">
        <f t="shared" ref="P76:Q76" si="127">SUM(H76,J76,L76,N76)</f>
        <v>2</v>
      </c>
      <c r="Q76" s="69">
        <f t="shared" si="127"/>
        <v>20</v>
      </c>
      <c r="R76" s="131"/>
      <c r="S76" s="69">
        <f t="shared" si="121"/>
        <v>0</v>
      </c>
      <c r="T76" s="132">
        <f t="shared" si="122"/>
        <v>2</v>
      </c>
      <c r="U76" s="69">
        <f t="shared" si="123"/>
        <v>20</v>
      </c>
      <c r="V76" s="43"/>
      <c r="W76" s="71" t="str">
        <f t="shared" si="113"/>
        <v>OK</v>
      </c>
      <c r="X76" s="71" t="str">
        <f t="shared" si="114"/>
        <v>OK</v>
      </c>
      <c r="Y76" s="13"/>
      <c r="Z76" s="13"/>
      <c r="AA76" s="13"/>
      <c r="AB76" s="13"/>
      <c r="AC76" s="13"/>
      <c r="AD76" s="13"/>
    </row>
    <row r="77" spans="1:30" ht="12" customHeight="1">
      <c r="A77" s="56" t="s">
        <v>120</v>
      </c>
      <c r="B77" s="88"/>
      <c r="C77" s="89"/>
      <c r="D77" s="88"/>
      <c r="E77" s="133"/>
      <c r="F77" s="59"/>
      <c r="G77" s="79">
        <f>SUM(G73:G76)</f>
        <v>120</v>
      </c>
      <c r="H77" s="133"/>
      <c r="I77" s="93">
        <f>SUM(I73:I76)</f>
        <v>50</v>
      </c>
      <c r="J77" s="133"/>
      <c r="K77" s="93">
        <f>SUM(K73:K76)</f>
        <v>30</v>
      </c>
      <c r="L77" s="133"/>
      <c r="M77" s="93">
        <f>SUM(M73:M76)</f>
        <v>20</v>
      </c>
      <c r="N77" s="133"/>
      <c r="O77" s="93">
        <f>SUM(O73:O76)</f>
        <v>20</v>
      </c>
      <c r="P77" s="133"/>
      <c r="Q77" s="79">
        <f t="shared" ref="Q77:Q78" si="128">SUM(I77,K77,M77,O77)</f>
        <v>120</v>
      </c>
      <c r="R77" s="133"/>
      <c r="S77" s="93">
        <f>SUM(S73:S76)</f>
        <v>0</v>
      </c>
      <c r="T77" s="133"/>
      <c r="U77" s="79">
        <f>SUM(M77,O77,Q77,S77)</f>
        <v>160</v>
      </c>
      <c r="V77" s="43"/>
      <c r="W77" s="71" t="str">
        <f t="shared" si="113"/>
        <v>OK</v>
      </c>
      <c r="X77" s="71" t="str">
        <f t="shared" si="114"/>
        <v>OK</v>
      </c>
      <c r="Y77" s="13"/>
      <c r="Z77" s="13"/>
      <c r="AA77" s="13"/>
      <c r="AB77" s="13"/>
      <c r="AC77" s="13"/>
      <c r="AD77" s="13"/>
    </row>
    <row r="78" spans="1:30" ht="12" customHeight="1">
      <c r="A78" s="101" t="s">
        <v>121</v>
      </c>
      <c r="B78" s="102"/>
      <c r="C78" s="103"/>
      <c r="D78" s="102"/>
      <c r="E78" s="104"/>
      <c r="F78" s="105"/>
      <c r="G78" s="104">
        <f>SUM(G57,G61,G67,G71,G77)</f>
        <v>30093</v>
      </c>
      <c r="H78" s="125"/>
      <c r="I78" s="106">
        <f>I57+I61+I67+I71+I77</f>
        <v>12923.5</v>
      </c>
      <c r="J78" s="125"/>
      <c r="K78" s="106">
        <f>K57+K61+K67+K71+K77</f>
        <v>8383.5</v>
      </c>
      <c r="L78" s="125"/>
      <c r="M78" s="106">
        <f>M57+M61+M67+M71+M77</f>
        <v>4393</v>
      </c>
      <c r="N78" s="125"/>
      <c r="O78" s="106">
        <f>O57+O61+O67+O71+O77</f>
        <v>4393</v>
      </c>
      <c r="P78" s="104"/>
      <c r="Q78" s="106">
        <f t="shared" si="128"/>
        <v>30093</v>
      </c>
      <c r="R78" s="125"/>
      <c r="S78" s="106">
        <f>S57+S61+S67+S71+S77</f>
        <v>0</v>
      </c>
      <c r="T78" s="104"/>
      <c r="U78" s="106">
        <f>SUM(Q78,S78)</f>
        <v>30093</v>
      </c>
      <c r="V78" s="43"/>
      <c r="W78" s="126"/>
      <c r="X78" s="126" t="str">
        <f t="shared" si="114"/>
        <v>OK</v>
      </c>
      <c r="Y78" s="13"/>
      <c r="Z78" s="13"/>
      <c r="AA78" s="13"/>
      <c r="AB78" s="13"/>
      <c r="AC78" s="13"/>
      <c r="AD78" s="13"/>
    </row>
    <row r="79" spans="1:30" ht="12" customHeight="1">
      <c r="A79" s="53" t="s">
        <v>122</v>
      </c>
      <c r="B79" s="108"/>
      <c r="C79" s="109"/>
      <c r="D79" s="108"/>
      <c r="E79" s="110"/>
      <c r="F79" s="111"/>
      <c r="G79" s="112"/>
      <c r="H79" s="110"/>
      <c r="I79" s="113"/>
      <c r="J79" s="110"/>
      <c r="K79" s="113"/>
      <c r="L79" s="110"/>
      <c r="M79" s="127">
        <f t="shared" ref="M79:M81" si="129">B79*C79*F79*L79</f>
        <v>0</v>
      </c>
      <c r="N79" s="110"/>
      <c r="O79" s="113"/>
      <c r="P79" s="110"/>
      <c r="Q79" s="113"/>
      <c r="R79" s="110"/>
      <c r="S79" s="113"/>
      <c r="T79" s="110"/>
      <c r="U79" s="113"/>
      <c r="V79" s="43"/>
      <c r="W79" s="128"/>
      <c r="X79" s="128"/>
      <c r="Y79" s="13"/>
      <c r="Z79" s="13"/>
      <c r="AA79" s="13"/>
      <c r="AB79" s="13"/>
      <c r="AC79" s="13"/>
      <c r="AD79" s="13"/>
    </row>
    <row r="80" spans="1:30" ht="12" customHeight="1">
      <c r="A80" s="100" t="s">
        <v>123</v>
      </c>
      <c r="B80" s="95">
        <v>1</v>
      </c>
      <c r="C80" s="96">
        <v>1</v>
      </c>
      <c r="D80" s="95" t="s">
        <v>124</v>
      </c>
      <c r="E80" s="99">
        <v>2</v>
      </c>
      <c r="F80" s="98">
        <v>5500</v>
      </c>
      <c r="G80" s="116">
        <f t="shared" ref="G80:G81" si="130">B80*C80*E80*F80</f>
        <v>11000</v>
      </c>
      <c r="H80" s="99">
        <v>0.5</v>
      </c>
      <c r="I80" s="69">
        <f t="shared" ref="I80:I81" si="131">B80*C80*F80*H80</f>
        <v>2750</v>
      </c>
      <c r="J80" s="99">
        <v>0.5</v>
      </c>
      <c r="K80" s="69">
        <f t="shared" ref="K80:K81" si="132">B80*C80*F80*J80</f>
        <v>2750</v>
      </c>
      <c r="L80" s="99">
        <v>0.5</v>
      </c>
      <c r="M80" s="69">
        <f t="shared" si="129"/>
        <v>2750</v>
      </c>
      <c r="N80" s="99">
        <v>0.5</v>
      </c>
      <c r="O80" s="69">
        <f t="shared" ref="O80:O81" si="133">B80*C80*F80*N80</f>
        <v>2750</v>
      </c>
      <c r="P80" s="67">
        <f t="shared" ref="P80:Q80" si="134">SUM(H80,J80,L80,N80)</f>
        <v>2</v>
      </c>
      <c r="Q80" s="69">
        <f t="shared" si="134"/>
        <v>11000</v>
      </c>
      <c r="R80" s="99"/>
      <c r="S80" s="69">
        <f t="shared" ref="S80:S81" si="135">B80*C80*F80*R80</f>
        <v>0</v>
      </c>
      <c r="T80" s="67">
        <f t="shared" ref="T80:T81" si="136">SUM(R80,P80)</f>
        <v>2</v>
      </c>
      <c r="U80" s="69">
        <f t="shared" ref="U80:U82" si="137">SUM(Q80,S80)</f>
        <v>11000</v>
      </c>
      <c r="V80" s="43"/>
      <c r="W80" s="71" t="str">
        <f t="shared" ref="W80:W81" si="138">IF(P80=E80, "OK", "ERROR")</f>
        <v>OK</v>
      </c>
      <c r="X80" s="71" t="str">
        <f t="shared" ref="X80:X82" si="139">IF(Q80=G80, "OK", "ERROR")</f>
        <v>OK</v>
      </c>
      <c r="Y80" s="13"/>
      <c r="Z80" s="13"/>
      <c r="AA80" s="13"/>
      <c r="AB80" s="13"/>
      <c r="AC80" s="13"/>
      <c r="AD80" s="13"/>
    </row>
    <row r="81" spans="1:30" ht="12" customHeight="1">
      <c r="A81" s="100" t="s">
        <v>125</v>
      </c>
      <c r="B81" s="95">
        <v>1</v>
      </c>
      <c r="C81" s="96">
        <v>1</v>
      </c>
      <c r="D81" s="95" t="s">
        <v>124</v>
      </c>
      <c r="E81" s="99">
        <v>4</v>
      </c>
      <c r="F81" s="98">
        <v>30000</v>
      </c>
      <c r="G81" s="116">
        <f t="shared" si="130"/>
        <v>120000</v>
      </c>
      <c r="H81" s="99">
        <v>3</v>
      </c>
      <c r="I81" s="69">
        <f t="shared" si="131"/>
        <v>90000</v>
      </c>
      <c r="J81" s="99">
        <v>1</v>
      </c>
      <c r="K81" s="69">
        <f t="shared" si="132"/>
        <v>30000</v>
      </c>
      <c r="L81" s="99"/>
      <c r="M81" s="69">
        <f t="shared" si="129"/>
        <v>0</v>
      </c>
      <c r="N81" s="99"/>
      <c r="O81" s="69">
        <f t="shared" si="133"/>
        <v>0</v>
      </c>
      <c r="P81" s="67">
        <f t="shared" ref="P81:Q81" si="140">SUM(H81,J81,L81,N81)</f>
        <v>4</v>
      </c>
      <c r="Q81" s="69">
        <f t="shared" si="140"/>
        <v>120000</v>
      </c>
      <c r="R81" s="99"/>
      <c r="S81" s="69">
        <f t="shared" si="135"/>
        <v>0</v>
      </c>
      <c r="T81" s="67">
        <f t="shared" si="136"/>
        <v>4</v>
      </c>
      <c r="U81" s="69">
        <f t="shared" si="137"/>
        <v>120000</v>
      </c>
      <c r="V81" s="43"/>
      <c r="W81" s="71" t="str">
        <f t="shared" si="138"/>
        <v>OK</v>
      </c>
      <c r="X81" s="71" t="str">
        <f t="shared" si="139"/>
        <v>OK</v>
      </c>
      <c r="Y81" s="13"/>
      <c r="Z81" s="13"/>
      <c r="AA81" s="13"/>
      <c r="AB81" s="13"/>
      <c r="AC81" s="13"/>
      <c r="AD81" s="13"/>
    </row>
    <row r="82" spans="1:30" ht="12" customHeight="1">
      <c r="A82" s="101" t="s">
        <v>126</v>
      </c>
      <c r="B82" s="102"/>
      <c r="C82" s="103"/>
      <c r="D82" s="102"/>
      <c r="E82" s="104"/>
      <c r="F82" s="105"/>
      <c r="G82" s="104">
        <f>SUM(G80:G81)</f>
        <v>131000</v>
      </c>
      <c r="H82" s="125"/>
      <c r="I82" s="106">
        <f>SUM(I80:I81)</f>
        <v>92750</v>
      </c>
      <c r="J82" s="125"/>
      <c r="K82" s="106">
        <f>SUM(K80:K81)</f>
        <v>32750</v>
      </c>
      <c r="L82" s="125"/>
      <c r="M82" s="106">
        <f>SUM(M80:M81)</f>
        <v>2750</v>
      </c>
      <c r="N82" s="125"/>
      <c r="O82" s="106">
        <f>SUM(O80:O81)</f>
        <v>2750</v>
      </c>
      <c r="P82" s="104"/>
      <c r="Q82" s="106">
        <f>SUM(I82,K82,M82,O82)</f>
        <v>131000</v>
      </c>
      <c r="R82" s="125"/>
      <c r="S82" s="106">
        <f>SUM(S80:S81)</f>
        <v>0</v>
      </c>
      <c r="T82" s="104"/>
      <c r="U82" s="106">
        <f t="shared" si="137"/>
        <v>131000</v>
      </c>
      <c r="V82" s="43"/>
      <c r="W82" s="126"/>
      <c r="X82" s="126" t="str">
        <f t="shared" si="139"/>
        <v>OK</v>
      </c>
      <c r="Y82" s="13"/>
      <c r="Z82" s="13"/>
      <c r="AA82" s="13"/>
      <c r="AB82" s="13"/>
      <c r="AC82" s="13"/>
      <c r="AD82" s="13"/>
    </row>
    <row r="83" spans="1:30" ht="12" customHeight="1">
      <c r="A83" s="53" t="s">
        <v>127</v>
      </c>
      <c r="B83" s="108"/>
      <c r="C83" s="109"/>
      <c r="D83" s="108"/>
      <c r="E83" s="110"/>
      <c r="F83" s="111"/>
      <c r="G83" s="112"/>
      <c r="H83" s="110"/>
      <c r="I83" s="113"/>
      <c r="J83" s="110"/>
      <c r="K83" s="113"/>
      <c r="L83" s="110"/>
      <c r="M83" s="127">
        <f>B83*C83*F83*L83</f>
        <v>0</v>
      </c>
      <c r="N83" s="110"/>
      <c r="O83" s="113"/>
      <c r="P83" s="110"/>
      <c r="Q83" s="113"/>
      <c r="R83" s="110"/>
      <c r="S83" s="113"/>
      <c r="T83" s="110"/>
      <c r="U83" s="113"/>
      <c r="V83" s="43"/>
      <c r="W83" s="128"/>
      <c r="X83" s="128"/>
      <c r="Y83" s="13"/>
      <c r="Z83" s="13"/>
      <c r="AA83" s="13"/>
      <c r="AB83" s="13"/>
      <c r="AC83" s="13"/>
      <c r="AD83" s="13"/>
    </row>
    <row r="84" spans="1:30" ht="12" customHeight="1">
      <c r="A84" s="214" t="s">
        <v>128</v>
      </c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6"/>
      <c r="V84" s="43"/>
      <c r="W84" s="71"/>
      <c r="X84" s="71"/>
      <c r="Y84" s="13"/>
      <c r="Z84" s="13"/>
      <c r="AA84" s="13"/>
      <c r="AB84" s="13"/>
      <c r="AC84" s="13"/>
      <c r="AD84" s="13"/>
    </row>
    <row r="85" spans="1:30" ht="12" customHeight="1">
      <c r="A85" s="56" t="s">
        <v>129</v>
      </c>
      <c r="B85" s="57"/>
      <c r="C85" s="94"/>
      <c r="D85" s="57"/>
      <c r="E85" s="58"/>
      <c r="F85" s="59"/>
      <c r="G85" s="60"/>
      <c r="H85" s="58"/>
      <c r="I85" s="69"/>
      <c r="J85" s="58"/>
      <c r="K85" s="69"/>
      <c r="L85" s="58"/>
      <c r="M85" s="69"/>
      <c r="N85" s="58"/>
      <c r="O85" s="69"/>
      <c r="P85" s="58"/>
      <c r="Q85" s="69"/>
      <c r="R85" s="58"/>
      <c r="S85" s="69"/>
      <c r="T85" s="58"/>
      <c r="U85" s="69"/>
      <c r="V85" s="43"/>
      <c r="W85" s="71"/>
      <c r="X85" s="71"/>
      <c r="Y85" s="13"/>
      <c r="Z85" s="13"/>
      <c r="AA85" s="13"/>
      <c r="AB85" s="13"/>
      <c r="AC85" s="13"/>
      <c r="AD85" s="13"/>
    </row>
    <row r="86" spans="1:30" ht="12" customHeight="1">
      <c r="A86" s="100" t="s">
        <v>130</v>
      </c>
      <c r="B86" s="134">
        <v>10000</v>
      </c>
      <c r="C86" s="96">
        <v>1</v>
      </c>
      <c r="D86" s="95" t="s">
        <v>65</v>
      </c>
      <c r="E86" s="99">
        <v>6</v>
      </c>
      <c r="F86" s="98">
        <v>30</v>
      </c>
      <c r="G86" s="116">
        <f t="shared" ref="G86:G87" si="141">B86*C86*E86*F86</f>
        <v>1800000</v>
      </c>
      <c r="H86" s="135">
        <v>6</v>
      </c>
      <c r="I86" s="69">
        <f t="shared" ref="I86:I87" si="142">B86*C86*F86*H86</f>
        <v>1800000</v>
      </c>
      <c r="J86" s="131"/>
      <c r="K86" s="69">
        <f t="shared" ref="K86:K87" si="143">B86*C86*F86*J86</f>
        <v>0</v>
      </c>
      <c r="L86" s="131"/>
      <c r="M86" s="69">
        <f t="shared" ref="M86:M87" si="144">B86*C86*F86*L86</f>
        <v>0</v>
      </c>
      <c r="N86" s="131"/>
      <c r="O86" s="69">
        <f t="shared" ref="O86:O87" si="145">B86*C86*F86*N86</f>
        <v>0</v>
      </c>
      <c r="P86" s="132">
        <f t="shared" ref="P86:Q86" si="146">SUM(H86,J86,L86,N86)</f>
        <v>6</v>
      </c>
      <c r="Q86" s="69">
        <f t="shared" si="146"/>
        <v>1800000</v>
      </c>
      <c r="R86" s="131"/>
      <c r="S86" s="69">
        <f t="shared" ref="S86:S87" si="147">B86*C86*F86*R86</f>
        <v>0</v>
      </c>
      <c r="T86" s="132">
        <f t="shared" ref="T86:T87" si="148">SUM(R86,P86)</f>
        <v>6</v>
      </c>
      <c r="U86" s="69">
        <f t="shared" ref="U86:U88" si="149">SUM(Q86,S86)</f>
        <v>1800000</v>
      </c>
      <c r="V86" s="43"/>
      <c r="W86" s="71" t="str">
        <f t="shared" ref="W86:W89" si="150">IF(P86=E86, "OK", "ERROR")</f>
        <v>OK</v>
      </c>
      <c r="X86" s="71" t="str">
        <f t="shared" ref="X86:X89" si="151">IF(Q86=G86, "OK", "ERROR")</f>
        <v>OK</v>
      </c>
      <c r="Y86" s="13"/>
      <c r="Z86" s="13"/>
      <c r="AA86" s="13"/>
      <c r="AB86" s="13"/>
      <c r="AC86" s="13"/>
      <c r="AD86" s="13"/>
    </row>
    <row r="87" spans="1:30" ht="12" customHeight="1">
      <c r="A87" s="136" t="s">
        <v>131</v>
      </c>
      <c r="B87" s="137">
        <v>10000</v>
      </c>
      <c r="C87" s="138">
        <v>1</v>
      </c>
      <c r="D87" s="95" t="s">
        <v>132</v>
      </c>
      <c r="E87" s="139">
        <v>6</v>
      </c>
      <c r="F87" s="140">
        <v>0.6</v>
      </c>
      <c r="G87" s="116">
        <f t="shared" si="141"/>
        <v>36000</v>
      </c>
      <c r="H87" s="141">
        <v>6</v>
      </c>
      <c r="I87" s="69">
        <f t="shared" si="142"/>
        <v>36000</v>
      </c>
      <c r="J87" s="142"/>
      <c r="K87" s="69">
        <f t="shared" si="143"/>
        <v>0</v>
      </c>
      <c r="L87" s="142"/>
      <c r="M87" s="69">
        <f t="shared" si="144"/>
        <v>0</v>
      </c>
      <c r="N87" s="142"/>
      <c r="O87" s="69">
        <f t="shared" si="145"/>
        <v>0</v>
      </c>
      <c r="P87" s="132">
        <f t="shared" ref="P87:Q87" si="152">SUM(H87,J87,L87,N87)</f>
        <v>6</v>
      </c>
      <c r="Q87" s="69">
        <f t="shared" si="152"/>
        <v>36000</v>
      </c>
      <c r="R87" s="142"/>
      <c r="S87" s="69">
        <f t="shared" si="147"/>
        <v>0</v>
      </c>
      <c r="T87" s="132">
        <f t="shared" si="148"/>
        <v>6</v>
      </c>
      <c r="U87" s="69">
        <f t="shared" si="149"/>
        <v>36000</v>
      </c>
      <c r="V87" s="43"/>
      <c r="W87" s="71" t="str">
        <f t="shared" si="150"/>
        <v>OK</v>
      </c>
      <c r="X87" s="71" t="str">
        <f t="shared" si="151"/>
        <v>OK</v>
      </c>
      <c r="Y87" s="13"/>
      <c r="Z87" s="13"/>
      <c r="AA87" s="13"/>
      <c r="AB87" s="13"/>
      <c r="AC87" s="13"/>
      <c r="AD87" s="13"/>
    </row>
    <row r="88" spans="1:30" ht="12" customHeight="1">
      <c r="A88" s="143" t="s">
        <v>133</v>
      </c>
      <c r="B88" s="144"/>
      <c r="C88" s="145"/>
      <c r="D88" s="95"/>
      <c r="E88" s="146"/>
      <c r="F88" s="147"/>
      <c r="G88" s="148">
        <f>SUM(G86:G87)</f>
        <v>1836000</v>
      </c>
      <c r="H88" s="149"/>
      <c r="I88" s="148">
        <f>SUM(I86:I87)</f>
        <v>1836000</v>
      </c>
      <c r="J88" s="149"/>
      <c r="K88" s="148">
        <f>SUM(K86:K87)</f>
        <v>0</v>
      </c>
      <c r="L88" s="149"/>
      <c r="M88" s="148">
        <f>SUM(M86:M87)</f>
        <v>0</v>
      </c>
      <c r="N88" s="149"/>
      <c r="O88" s="148">
        <f>SUM(O86:O87)</f>
        <v>0</v>
      </c>
      <c r="P88" s="150"/>
      <c r="Q88" s="79">
        <f>SUM(I88,K88,M88,O88)</f>
        <v>1836000</v>
      </c>
      <c r="R88" s="149"/>
      <c r="S88" s="148">
        <f>SUM(S86:S87)</f>
        <v>0</v>
      </c>
      <c r="T88" s="150"/>
      <c r="U88" s="79">
        <f t="shared" si="149"/>
        <v>1836000</v>
      </c>
      <c r="V88" s="43"/>
      <c r="W88" s="71" t="str">
        <f t="shared" si="150"/>
        <v>OK</v>
      </c>
      <c r="X88" s="71" t="str">
        <f t="shared" si="151"/>
        <v>OK</v>
      </c>
      <c r="Y88" s="151"/>
      <c r="Z88" s="151"/>
      <c r="AA88" s="151"/>
      <c r="AB88" s="151"/>
      <c r="AC88" s="151"/>
      <c r="AD88" s="151"/>
    </row>
    <row r="89" spans="1:30" ht="12" customHeight="1">
      <c r="A89" s="143" t="s">
        <v>134</v>
      </c>
      <c r="B89" s="144"/>
      <c r="C89" s="145"/>
      <c r="D89" s="95"/>
      <c r="E89" s="146"/>
      <c r="F89" s="98"/>
      <c r="G89" s="148"/>
      <c r="H89" s="149"/>
      <c r="I89" s="148"/>
      <c r="J89" s="149"/>
      <c r="K89" s="148"/>
      <c r="L89" s="149"/>
      <c r="M89" s="148"/>
      <c r="N89" s="149"/>
      <c r="O89" s="148"/>
      <c r="P89" s="150"/>
      <c r="Q89" s="79"/>
      <c r="R89" s="149"/>
      <c r="S89" s="148"/>
      <c r="T89" s="150"/>
      <c r="U89" s="79"/>
      <c r="V89" s="43"/>
      <c r="W89" s="71" t="str">
        <f t="shared" si="150"/>
        <v>OK</v>
      </c>
      <c r="X89" s="71" t="str">
        <f t="shared" si="151"/>
        <v>OK</v>
      </c>
      <c r="Y89" s="151"/>
      <c r="Z89" s="151"/>
      <c r="AA89" s="151"/>
      <c r="AB89" s="151"/>
      <c r="AC89" s="151"/>
      <c r="AD89" s="151"/>
    </row>
    <row r="90" spans="1:30" ht="12" customHeight="1">
      <c r="A90" s="152" t="s">
        <v>135</v>
      </c>
      <c r="B90" s="153">
        <v>1</v>
      </c>
      <c r="C90" s="96">
        <v>1</v>
      </c>
      <c r="D90" s="153" t="s">
        <v>124</v>
      </c>
      <c r="E90" s="97">
        <v>500</v>
      </c>
      <c r="F90" s="154">
        <v>45</v>
      </c>
      <c r="G90" s="116">
        <f t="shared" ref="G90:G95" si="153">B90*C90*E90*F90</f>
        <v>22500</v>
      </c>
      <c r="H90" s="99"/>
      <c r="I90" s="69">
        <f t="shared" ref="I90:I95" si="154">B90*C90*F90*H90</f>
        <v>0</v>
      </c>
      <c r="J90" s="97">
        <v>500</v>
      </c>
      <c r="K90" s="69">
        <f t="shared" ref="K90:K95" si="155">B90*C90*F90*J90</f>
        <v>22500</v>
      </c>
      <c r="L90" s="99"/>
      <c r="M90" s="69">
        <f t="shared" ref="M90:M95" si="156">B90*C90*F90*L90</f>
        <v>0</v>
      </c>
      <c r="N90" s="99"/>
      <c r="O90" s="69">
        <f t="shared" ref="O90:O95" si="157">B90*C90*F90*N90</f>
        <v>0</v>
      </c>
      <c r="P90" s="132">
        <f t="shared" ref="P90:Q90" si="158">SUM(H90,J90,L90,N90)</f>
        <v>500</v>
      </c>
      <c r="Q90" s="69">
        <f t="shared" si="158"/>
        <v>22500</v>
      </c>
      <c r="R90" s="99"/>
      <c r="S90" s="69">
        <f t="shared" ref="S90:S95" si="159">B90*C90*F90*R90</f>
        <v>0</v>
      </c>
      <c r="T90" s="67"/>
      <c r="U90" s="69"/>
      <c r="V90" s="43"/>
      <c r="W90" s="71"/>
      <c r="X90" s="71"/>
      <c r="Y90" s="13"/>
      <c r="Z90" s="13"/>
      <c r="AA90" s="13"/>
      <c r="AB90" s="13"/>
      <c r="AC90" s="13"/>
      <c r="AD90" s="13"/>
    </row>
    <row r="91" spans="1:30" ht="12" customHeight="1">
      <c r="A91" s="152" t="s">
        <v>136</v>
      </c>
      <c r="B91" s="153">
        <v>1</v>
      </c>
      <c r="C91" s="96">
        <v>1</v>
      </c>
      <c r="D91" s="153" t="s">
        <v>137</v>
      </c>
      <c r="E91" s="97">
        <v>500</v>
      </c>
      <c r="F91" s="154">
        <v>55</v>
      </c>
      <c r="G91" s="116">
        <f t="shared" si="153"/>
        <v>27500</v>
      </c>
      <c r="H91" s="131"/>
      <c r="I91" s="69">
        <f t="shared" si="154"/>
        <v>0</v>
      </c>
      <c r="J91" s="97">
        <v>500</v>
      </c>
      <c r="K91" s="69">
        <f t="shared" si="155"/>
        <v>27500</v>
      </c>
      <c r="L91" s="99"/>
      <c r="M91" s="69">
        <f t="shared" si="156"/>
        <v>0</v>
      </c>
      <c r="N91" s="99"/>
      <c r="O91" s="69">
        <f t="shared" si="157"/>
        <v>0</v>
      </c>
      <c r="P91" s="132">
        <f t="shared" ref="P91:Q91" si="160">SUM(H91,J91,L91,N91)</f>
        <v>500</v>
      </c>
      <c r="Q91" s="69">
        <f t="shared" si="160"/>
        <v>27500</v>
      </c>
      <c r="R91" s="99"/>
      <c r="S91" s="69">
        <f t="shared" si="159"/>
        <v>0</v>
      </c>
      <c r="T91" s="67">
        <f t="shared" ref="T91:T95" si="161">SUM(R91,P91)</f>
        <v>500</v>
      </c>
      <c r="U91" s="69">
        <f t="shared" ref="U91:U97" si="162">SUM(Q91,S91)</f>
        <v>27500</v>
      </c>
      <c r="V91" s="43"/>
      <c r="W91" s="71" t="str">
        <f t="shared" ref="W91:W96" si="163">IF(P91=E91, "OK", "ERROR")</f>
        <v>OK</v>
      </c>
      <c r="X91" s="71" t="str">
        <f t="shared" ref="X91:X97" si="164">IF(Q91=G91, "OK", "ERROR")</f>
        <v>OK</v>
      </c>
      <c r="Y91" s="13"/>
      <c r="Z91" s="13"/>
      <c r="AA91" s="13"/>
      <c r="AB91" s="13"/>
      <c r="AC91" s="13"/>
      <c r="AD91" s="13"/>
    </row>
    <row r="92" spans="1:30" ht="12" customHeight="1">
      <c r="A92" s="152" t="s">
        <v>138</v>
      </c>
      <c r="B92" s="153">
        <v>50</v>
      </c>
      <c r="C92" s="96">
        <v>1</v>
      </c>
      <c r="D92" s="153" t="s">
        <v>139</v>
      </c>
      <c r="E92" s="97">
        <v>3</v>
      </c>
      <c r="F92" s="154">
        <v>150</v>
      </c>
      <c r="G92" s="116">
        <f t="shared" si="153"/>
        <v>22500</v>
      </c>
      <c r="H92" s="131"/>
      <c r="I92" s="69">
        <f t="shared" si="154"/>
        <v>0</v>
      </c>
      <c r="J92" s="97">
        <v>3</v>
      </c>
      <c r="K92" s="69">
        <f t="shared" si="155"/>
        <v>22500</v>
      </c>
      <c r="L92" s="99"/>
      <c r="M92" s="69">
        <f t="shared" si="156"/>
        <v>0</v>
      </c>
      <c r="N92" s="99"/>
      <c r="O92" s="69">
        <f t="shared" si="157"/>
        <v>0</v>
      </c>
      <c r="P92" s="132">
        <f t="shared" ref="P92:Q92" si="165">SUM(H92,J92,L92,N92)</f>
        <v>3</v>
      </c>
      <c r="Q92" s="69">
        <f t="shared" si="165"/>
        <v>22500</v>
      </c>
      <c r="R92" s="99"/>
      <c r="S92" s="69">
        <f t="shared" si="159"/>
        <v>0</v>
      </c>
      <c r="T92" s="67">
        <f t="shared" si="161"/>
        <v>3</v>
      </c>
      <c r="U92" s="69">
        <f t="shared" si="162"/>
        <v>22500</v>
      </c>
      <c r="V92" s="43"/>
      <c r="W92" s="71" t="str">
        <f t="shared" si="163"/>
        <v>OK</v>
      </c>
      <c r="X92" s="71" t="str">
        <f t="shared" si="164"/>
        <v>OK</v>
      </c>
      <c r="Y92" s="13"/>
      <c r="Z92" s="13"/>
      <c r="AA92" s="13"/>
      <c r="AB92" s="13"/>
      <c r="AC92" s="13"/>
      <c r="AD92" s="13"/>
    </row>
    <row r="93" spans="1:30" ht="11.25" customHeight="1">
      <c r="A93" s="152" t="s">
        <v>140</v>
      </c>
      <c r="B93" s="95">
        <v>1</v>
      </c>
      <c r="C93" s="96">
        <v>1</v>
      </c>
      <c r="D93" s="95" t="s">
        <v>141</v>
      </c>
      <c r="E93" s="99">
        <v>1000</v>
      </c>
      <c r="F93" s="154">
        <v>250</v>
      </c>
      <c r="G93" s="116">
        <f t="shared" si="153"/>
        <v>250000</v>
      </c>
      <c r="H93" s="131">
        <v>1000</v>
      </c>
      <c r="I93" s="69">
        <f t="shared" si="154"/>
        <v>250000</v>
      </c>
      <c r="J93" s="99"/>
      <c r="K93" s="69">
        <f t="shared" si="155"/>
        <v>0</v>
      </c>
      <c r="L93" s="99"/>
      <c r="M93" s="69">
        <f t="shared" si="156"/>
        <v>0</v>
      </c>
      <c r="N93" s="99"/>
      <c r="O93" s="69">
        <f t="shared" si="157"/>
        <v>0</v>
      </c>
      <c r="P93" s="132">
        <f t="shared" ref="P93:Q93" si="166">SUM(H93,J93,L93,N93)</f>
        <v>1000</v>
      </c>
      <c r="Q93" s="69">
        <f t="shared" si="166"/>
        <v>250000</v>
      </c>
      <c r="R93" s="99"/>
      <c r="S93" s="69">
        <f t="shared" si="159"/>
        <v>0</v>
      </c>
      <c r="T93" s="67">
        <f t="shared" si="161"/>
        <v>1000</v>
      </c>
      <c r="U93" s="69">
        <f t="shared" si="162"/>
        <v>250000</v>
      </c>
      <c r="V93" s="43"/>
      <c r="W93" s="71" t="str">
        <f t="shared" si="163"/>
        <v>OK</v>
      </c>
      <c r="X93" s="71" t="str">
        <f t="shared" si="164"/>
        <v>OK</v>
      </c>
      <c r="Y93" s="13"/>
      <c r="Z93" s="13"/>
      <c r="AA93" s="13"/>
      <c r="AB93" s="13"/>
      <c r="AC93" s="13"/>
      <c r="AD93" s="13"/>
    </row>
    <row r="94" spans="1:30" ht="12" customHeight="1">
      <c r="A94" s="100" t="s">
        <v>142</v>
      </c>
      <c r="B94" s="95">
        <v>12</v>
      </c>
      <c r="C94" s="96">
        <v>1</v>
      </c>
      <c r="D94" s="95" t="s">
        <v>143</v>
      </c>
      <c r="E94" s="97">
        <v>7000</v>
      </c>
      <c r="F94" s="121">
        <v>1.25</v>
      </c>
      <c r="G94" s="116">
        <f t="shared" si="153"/>
        <v>105000</v>
      </c>
      <c r="H94" s="135">
        <v>5000</v>
      </c>
      <c r="I94" s="69">
        <f t="shared" si="154"/>
        <v>75000</v>
      </c>
      <c r="J94" s="99">
        <v>2000</v>
      </c>
      <c r="K94" s="69">
        <f t="shared" si="155"/>
        <v>30000</v>
      </c>
      <c r="L94" s="99"/>
      <c r="M94" s="69">
        <f t="shared" si="156"/>
        <v>0</v>
      </c>
      <c r="N94" s="99"/>
      <c r="O94" s="69">
        <f t="shared" si="157"/>
        <v>0</v>
      </c>
      <c r="P94" s="132">
        <f t="shared" ref="P94:Q94" si="167">SUM(H94,J94,L94,N94)</f>
        <v>7000</v>
      </c>
      <c r="Q94" s="69">
        <f t="shared" si="167"/>
        <v>105000</v>
      </c>
      <c r="R94" s="99"/>
      <c r="S94" s="69">
        <f t="shared" si="159"/>
        <v>0</v>
      </c>
      <c r="T94" s="67">
        <f t="shared" si="161"/>
        <v>7000</v>
      </c>
      <c r="U94" s="69">
        <f t="shared" si="162"/>
        <v>105000</v>
      </c>
      <c r="V94" s="43"/>
      <c r="W94" s="71" t="str">
        <f t="shared" si="163"/>
        <v>OK</v>
      </c>
      <c r="X94" s="71" t="str">
        <f t="shared" si="164"/>
        <v>OK</v>
      </c>
      <c r="Y94" s="13"/>
      <c r="Z94" s="13"/>
      <c r="AA94" s="13"/>
      <c r="AB94" s="13"/>
      <c r="AC94" s="13"/>
      <c r="AD94" s="13"/>
    </row>
    <row r="95" spans="1:30" ht="12" customHeight="1">
      <c r="A95" s="100" t="s">
        <v>144</v>
      </c>
      <c r="B95" s="95">
        <v>1</v>
      </c>
      <c r="C95" s="96">
        <v>1</v>
      </c>
      <c r="D95" s="95" t="s">
        <v>145</v>
      </c>
      <c r="E95" s="99">
        <v>6</v>
      </c>
      <c r="F95" s="154">
        <v>1500</v>
      </c>
      <c r="G95" s="116">
        <f t="shared" si="153"/>
        <v>9000</v>
      </c>
      <c r="H95" s="97">
        <v>6</v>
      </c>
      <c r="I95" s="69">
        <f t="shared" si="154"/>
        <v>9000</v>
      </c>
      <c r="J95" s="97">
        <v>0</v>
      </c>
      <c r="K95" s="69">
        <f t="shared" si="155"/>
        <v>0</v>
      </c>
      <c r="L95" s="99"/>
      <c r="M95" s="69">
        <f t="shared" si="156"/>
        <v>0</v>
      </c>
      <c r="N95" s="99"/>
      <c r="O95" s="69">
        <f t="shared" si="157"/>
        <v>0</v>
      </c>
      <c r="P95" s="67">
        <f t="shared" ref="P95:Q95" si="168">SUM(H95,J95,L95,N95)</f>
        <v>6</v>
      </c>
      <c r="Q95" s="69">
        <f t="shared" si="168"/>
        <v>9000</v>
      </c>
      <c r="R95" s="99"/>
      <c r="S95" s="69">
        <f t="shared" si="159"/>
        <v>0</v>
      </c>
      <c r="T95" s="67">
        <f t="shared" si="161"/>
        <v>6</v>
      </c>
      <c r="U95" s="69">
        <f t="shared" si="162"/>
        <v>9000</v>
      </c>
      <c r="V95" s="43"/>
      <c r="W95" s="71" t="str">
        <f t="shared" si="163"/>
        <v>OK</v>
      </c>
      <c r="X95" s="71" t="str">
        <f t="shared" si="164"/>
        <v>OK</v>
      </c>
      <c r="Y95" s="13"/>
      <c r="Z95" s="13"/>
      <c r="AA95" s="13"/>
      <c r="AB95" s="13"/>
      <c r="AC95" s="13"/>
      <c r="AD95" s="13"/>
    </row>
    <row r="96" spans="1:30" ht="12" customHeight="1">
      <c r="A96" s="56" t="s">
        <v>146</v>
      </c>
      <c r="B96" s="88"/>
      <c r="C96" s="89"/>
      <c r="D96" s="88"/>
      <c r="E96" s="133"/>
      <c r="F96" s="59"/>
      <c r="G96" s="79">
        <f>SUM(G90:G95)</f>
        <v>436500</v>
      </c>
      <c r="H96" s="133"/>
      <c r="I96" s="79">
        <f>SUM(I90:I95)</f>
        <v>334000</v>
      </c>
      <c r="J96" s="133"/>
      <c r="K96" s="79">
        <f>SUM(K90:K95)</f>
        <v>102500</v>
      </c>
      <c r="L96" s="133"/>
      <c r="M96" s="79">
        <f>SUM(M90:M95)</f>
        <v>0</v>
      </c>
      <c r="N96" s="133"/>
      <c r="O96" s="79">
        <f>SUM(O90:O95)</f>
        <v>0</v>
      </c>
      <c r="P96" s="133"/>
      <c r="Q96" s="79">
        <f t="shared" ref="Q96:Q97" si="169">SUM(I96,K96,M96,O96)</f>
        <v>436500</v>
      </c>
      <c r="R96" s="133"/>
      <c r="S96" s="79">
        <f>SUM(S90:S95)</f>
        <v>0</v>
      </c>
      <c r="T96" s="133"/>
      <c r="U96" s="79">
        <f t="shared" si="162"/>
        <v>436500</v>
      </c>
      <c r="V96" s="43"/>
      <c r="W96" s="71" t="str">
        <f t="shared" si="163"/>
        <v>OK</v>
      </c>
      <c r="X96" s="71" t="str">
        <f t="shared" si="164"/>
        <v>OK</v>
      </c>
      <c r="Y96" s="13"/>
      <c r="Z96" s="13"/>
      <c r="AA96" s="13"/>
      <c r="AB96" s="13"/>
      <c r="AC96" s="13"/>
      <c r="AD96" s="13"/>
    </row>
    <row r="97" spans="1:30" ht="12" customHeight="1">
      <c r="A97" s="101" t="s">
        <v>147</v>
      </c>
      <c r="B97" s="102"/>
      <c r="C97" s="103"/>
      <c r="D97" s="102"/>
      <c r="E97" s="104"/>
      <c r="F97" s="105"/>
      <c r="G97" s="104">
        <f>SUM(G88,G96)</f>
        <v>2272500</v>
      </c>
      <c r="H97" s="125"/>
      <c r="I97" s="104">
        <f>SUM(I88,I96)</f>
        <v>2170000</v>
      </c>
      <c r="J97" s="125"/>
      <c r="K97" s="104">
        <f>SUM(K88,K96)</f>
        <v>102500</v>
      </c>
      <c r="L97" s="125"/>
      <c r="M97" s="104">
        <f>SUM(M88,M96)</f>
        <v>0</v>
      </c>
      <c r="N97" s="125"/>
      <c r="O97" s="104">
        <f>SUM(O88,O96)</f>
        <v>0</v>
      </c>
      <c r="P97" s="104"/>
      <c r="Q97" s="106">
        <f t="shared" si="169"/>
        <v>2272500</v>
      </c>
      <c r="R97" s="125"/>
      <c r="S97" s="104">
        <f>SUM(S88,S96)</f>
        <v>0</v>
      </c>
      <c r="T97" s="104"/>
      <c r="U97" s="106">
        <f t="shared" si="162"/>
        <v>2272500</v>
      </c>
      <c r="V97" s="43"/>
      <c r="W97" s="126"/>
      <c r="X97" s="126" t="str">
        <f t="shared" si="164"/>
        <v>OK</v>
      </c>
      <c r="Y97" s="13"/>
      <c r="Z97" s="13"/>
      <c r="AA97" s="13"/>
      <c r="AB97" s="13"/>
      <c r="AC97" s="13"/>
      <c r="AD97" s="13"/>
    </row>
    <row r="98" spans="1:30" ht="12" customHeight="1">
      <c r="A98" s="53" t="s">
        <v>148</v>
      </c>
      <c r="B98" s="108"/>
      <c r="C98" s="109"/>
      <c r="D98" s="108"/>
      <c r="E98" s="110"/>
      <c r="F98" s="111"/>
      <c r="G98" s="112"/>
      <c r="H98" s="110"/>
      <c r="I98" s="113"/>
      <c r="J98" s="110"/>
      <c r="K98" s="113"/>
      <c r="L98" s="110"/>
      <c r="M98" s="127">
        <f>B98*C98*F98*L98</f>
        <v>0</v>
      </c>
      <c r="N98" s="110"/>
      <c r="O98" s="113"/>
      <c r="P98" s="110"/>
      <c r="Q98" s="113"/>
      <c r="R98" s="110"/>
      <c r="S98" s="113"/>
      <c r="T98" s="110"/>
      <c r="U98" s="113"/>
      <c r="V98" s="43"/>
      <c r="W98" s="128"/>
      <c r="X98" s="128"/>
      <c r="Y98" s="13"/>
      <c r="Z98" s="13"/>
      <c r="AA98" s="13"/>
      <c r="AB98" s="13"/>
      <c r="AC98" s="13"/>
      <c r="AD98" s="13"/>
    </row>
    <row r="99" spans="1:30" ht="12" customHeight="1">
      <c r="A99" s="56" t="s">
        <v>149</v>
      </c>
      <c r="B99" s="88"/>
      <c r="C99" s="89"/>
      <c r="D99" s="88"/>
      <c r="E99" s="90"/>
      <c r="F99" s="91"/>
      <c r="G99" s="79"/>
      <c r="H99" s="90"/>
      <c r="I99" s="93"/>
      <c r="J99" s="90"/>
      <c r="K99" s="93"/>
      <c r="L99" s="90"/>
      <c r="M99" s="93"/>
      <c r="N99" s="90"/>
      <c r="O99" s="93"/>
      <c r="P99" s="90"/>
      <c r="Q99" s="79"/>
      <c r="R99" s="90"/>
      <c r="S99" s="93"/>
      <c r="T99" s="90"/>
      <c r="U99" s="79"/>
      <c r="V99" s="43"/>
      <c r="W99" s="71"/>
      <c r="X99" s="71"/>
      <c r="Y99" s="13"/>
      <c r="Z99" s="13"/>
      <c r="AA99" s="13"/>
      <c r="AB99" s="13"/>
      <c r="AC99" s="13"/>
      <c r="AD99" s="13"/>
    </row>
    <row r="100" spans="1:30" ht="12" customHeight="1">
      <c r="A100" s="100" t="s">
        <v>15</v>
      </c>
      <c r="B100" s="95">
        <v>1</v>
      </c>
      <c r="C100" s="96">
        <v>1</v>
      </c>
      <c r="D100" s="95" t="s">
        <v>114</v>
      </c>
      <c r="E100" s="97">
        <v>25</v>
      </c>
      <c r="F100" s="98">
        <v>525</v>
      </c>
      <c r="G100" s="116">
        <f>B100*C100*E100*F100</f>
        <v>13125</v>
      </c>
      <c r="H100" s="99">
        <v>5</v>
      </c>
      <c r="I100" s="69">
        <f>B100*C100*F100*H100</f>
        <v>2625</v>
      </c>
      <c r="J100" s="99"/>
      <c r="K100" s="69">
        <f>B100*C100*F100*J100</f>
        <v>0</v>
      </c>
      <c r="L100" s="99">
        <v>10</v>
      </c>
      <c r="M100" s="69">
        <f>B100*C100*F100*L100</f>
        <v>5250</v>
      </c>
      <c r="N100" s="99">
        <v>10</v>
      </c>
      <c r="O100" s="69">
        <f>B100*C100*F100*N100</f>
        <v>5250</v>
      </c>
      <c r="P100" s="67">
        <f t="shared" ref="P100:Q100" si="170">SUM(H100,J100,L100,N100)</f>
        <v>25</v>
      </c>
      <c r="Q100" s="69">
        <f t="shared" si="170"/>
        <v>13125</v>
      </c>
      <c r="R100" s="99"/>
      <c r="S100" s="69">
        <f>B100*C100*F100*R100</f>
        <v>0</v>
      </c>
      <c r="T100" s="67">
        <f>SUM(R100,P100)</f>
        <v>25</v>
      </c>
      <c r="U100" s="69">
        <f t="shared" ref="U100:U101" si="171">SUM(Q100,S100)</f>
        <v>13125</v>
      </c>
      <c r="V100" s="43"/>
      <c r="W100" s="71" t="str">
        <f t="shared" ref="W100:W104" si="172">IF(P100=E100, "OK", "ERROR")</f>
        <v>OK</v>
      </c>
      <c r="X100" s="71" t="str">
        <f t="shared" ref="X100:X105" si="173">IF(Q100=G100, "OK", "ERROR")</f>
        <v>OK</v>
      </c>
      <c r="Y100" s="13"/>
      <c r="Z100" s="13"/>
      <c r="AA100" s="13"/>
      <c r="AB100" s="13"/>
      <c r="AC100" s="13"/>
      <c r="AD100" s="13"/>
    </row>
    <row r="101" spans="1:30" ht="12" customHeight="1">
      <c r="A101" s="56" t="s">
        <v>150</v>
      </c>
      <c r="B101" s="88"/>
      <c r="C101" s="89"/>
      <c r="D101" s="88"/>
      <c r="E101" s="90"/>
      <c r="F101" s="91"/>
      <c r="G101" s="79">
        <f>SUM(G100)</f>
        <v>13125</v>
      </c>
      <c r="H101" s="90"/>
      <c r="I101" s="93">
        <f>SUM(I100)</f>
        <v>2625</v>
      </c>
      <c r="J101" s="90"/>
      <c r="K101" s="93">
        <f>SUM(K100)</f>
        <v>0</v>
      </c>
      <c r="L101" s="90"/>
      <c r="M101" s="93">
        <f>SUM(M100)</f>
        <v>5250</v>
      </c>
      <c r="N101" s="90"/>
      <c r="O101" s="93">
        <f>SUM(O100)</f>
        <v>5250</v>
      </c>
      <c r="P101" s="90"/>
      <c r="Q101" s="79">
        <f>SUM(I101,K101,M101,O101)</f>
        <v>13125</v>
      </c>
      <c r="R101" s="90"/>
      <c r="S101" s="93">
        <f>SUM(S100)</f>
        <v>0</v>
      </c>
      <c r="T101" s="90"/>
      <c r="U101" s="79">
        <f t="shared" si="171"/>
        <v>13125</v>
      </c>
      <c r="V101" s="43"/>
      <c r="W101" s="71" t="str">
        <f t="shared" si="172"/>
        <v>OK</v>
      </c>
      <c r="X101" s="71" t="str">
        <f t="shared" si="173"/>
        <v>OK</v>
      </c>
      <c r="Y101" s="13"/>
      <c r="Z101" s="13"/>
      <c r="AA101" s="13"/>
      <c r="AB101" s="13"/>
      <c r="AC101" s="13"/>
      <c r="AD101" s="13"/>
    </row>
    <row r="102" spans="1:30" ht="12" customHeight="1">
      <c r="A102" s="155" t="s">
        <v>151</v>
      </c>
      <c r="B102" s="88"/>
      <c r="C102" s="89"/>
      <c r="D102" s="88"/>
      <c r="E102" s="90"/>
      <c r="F102" s="91"/>
      <c r="G102" s="79"/>
      <c r="H102" s="90"/>
      <c r="I102" s="93"/>
      <c r="J102" s="90"/>
      <c r="K102" s="93"/>
      <c r="L102" s="90"/>
      <c r="M102" s="93"/>
      <c r="N102" s="90"/>
      <c r="O102" s="93"/>
      <c r="P102" s="90"/>
      <c r="Q102" s="79"/>
      <c r="R102" s="90"/>
      <c r="S102" s="93"/>
      <c r="T102" s="90"/>
      <c r="U102" s="79"/>
      <c r="V102" s="43"/>
      <c r="W102" s="71" t="str">
        <f t="shared" si="172"/>
        <v>OK</v>
      </c>
      <c r="X102" s="71" t="str">
        <f t="shared" si="173"/>
        <v>OK</v>
      </c>
      <c r="Y102" s="13"/>
      <c r="Z102" s="13"/>
      <c r="AA102" s="13"/>
      <c r="AB102" s="13"/>
      <c r="AC102" s="13"/>
      <c r="AD102" s="13"/>
    </row>
    <row r="103" spans="1:30" ht="12" customHeight="1">
      <c r="A103" s="100" t="s">
        <v>152</v>
      </c>
      <c r="B103" s="95">
        <v>1</v>
      </c>
      <c r="C103" s="96">
        <v>1</v>
      </c>
      <c r="D103" s="95" t="s">
        <v>119</v>
      </c>
      <c r="E103" s="99">
        <v>1</v>
      </c>
      <c r="F103" s="116">
        <v>390000</v>
      </c>
      <c r="G103" s="116">
        <f>B103*C103*E103*F103</f>
        <v>390000</v>
      </c>
      <c r="H103" s="99">
        <v>0</v>
      </c>
      <c r="I103" s="69">
        <f>B103*C103*F103*H103</f>
        <v>0</v>
      </c>
      <c r="J103" s="99"/>
      <c r="K103" s="69">
        <f>B103*C103*F103*J103</f>
        <v>0</v>
      </c>
      <c r="L103" s="99">
        <v>0.5</v>
      </c>
      <c r="M103" s="69">
        <f>B103*C103*F103*L103</f>
        <v>195000</v>
      </c>
      <c r="N103" s="99">
        <v>0.5</v>
      </c>
      <c r="O103" s="69">
        <f>B103*C103*F103*N103</f>
        <v>195000</v>
      </c>
      <c r="P103" s="67">
        <f t="shared" ref="P103:Q103" si="174">SUM(H103,J103,L103,N103)</f>
        <v>1</v>
      </c>
      <c r="Q103" s="69">
        <f t="shared" si="174"/>
        <v>390000</v>
      </c>
      <c r="R103" s="99"/>
      <c r="S103" s="69">
        <f>B103*C103*F103*R103</f>
        <v>0</v>
      </c>
      <c r="T103" s="67">
        <f>SUM(R103,P103)</f>
        <v>1</v>
      </c>
      <c r="U103" s="69">
        <f t="shared" ref="U103:U105" si="175">SUM(Q103,S103)</f>
        <v>390000</v>
      </c>
      <c r="V103" s="43"/>
      <c r="W103" s="71" t="str">
        <f t="shared" si="172"/>
        <v>OK</v>
      </c>
      <c r="X103" s="71" t="str">
        <f t="shared" si="173"/>
        <v>OK</v>
      </c>
      <c r="Y103" s="13"/>
      <c r="Z103" s="13"/>
      <c r="AA103" s="13"/>
      <c r="AB103" s="13"/>
      <c r="AC103" s="13"/>
      <c r="AD103" s="13"/>
    </row>
    <row r="104" spans="1:30" ht="12" customHeight="1">
      <c r="A104" s="56" t="s">
        <v>153</v>
      </c>
      <c r="B104" s="88"/>
      <c r="C104" s="89"/>
      <c r="D104" s="88"/>
      <c r="E104" s="90"/>
      <c r="F104" s="91"/>
      <c r="G104" s="79">
        <f>SUM(G103)</f>
        <v>390000</v>
      </c>
      <c r="H104" s="90"/>
      <c r="I104" s="79">
        <v>0</v>
      </c>
      <c r="J104" s="90"/>
      <c r="K104" s="79">
        <f>SUM(K103)</f>
        <v>0</v>
      </c>
      <c r="L104" s="90"/>
      <c r="M104" s="79">
        <f>SUM(M103)</f>
        <v>195000</v>
      </c>
      <c r="N104" s="90"/>
      <c r="O104" s="79">
        <f>SUM(O103)</f>
        <v>195000</v>
      </c>
      <c r="P104" s="90"/>
      <c r="Q104" s="79">
        <f t="shared" ref="Q104:Q105" si="176">SUM(I104,K104,M104,O104)</f>
        <v>390000</v>
      </c>
      <c r="R104" s="90"/>
      <c r="S104" s="79">
        <f>SUM(S103)</f>
        <v>0</v>
      </c>
      <c r="T104" s="90"/>
      <c r="U104" s="79">
        <f t="shared" si="175"/>
        <v>390000</v>
      </c>
      <c r="V104" s="43"/>
      <c r="W104" s="71" t="str">
        <f t="shared" si="172"/>
        <v>OK</v>
      </c>
      <c r="X104" s="71" t="str">
        <f t="shared" si="173"/>
        <v>OK</v>
      </c>
      <c r="Y104" s="13"/>
      <c r="Z104" s="13"/>
      <c r="AA104" s="13"/>
      <c r="AB104" s="13"/>
      <c r="AC104" s="13"/>
      <c r="AD104" s="13"/>
    </row>
    <row r="105" spans="1:30" ht="12" customHeight="1">
      <c r="A105" s="101" t="s">
        <v>154</v>
      </c>
      <c r="B105" s="102"/>
      <c r="C105" s="103"/>
      <c r="D105" s="102"/>
      <c r="E105" s="104"/>
      <c r="F105" s="105"/>
      <c r="G105" s="104">
        <f>SUM(G101,G104)</f>
        <v>403125</v>
      </c>
      <c r="H105" s="125"/>
      <c r="I105" s="104">
        <f>SUM(I101,I104)</f>
        <v>2625</v>
      </c>
      <c r="J105" s="125"/>
      <c r="K105" s="104">
        <f>SUM(K101,K104)</f>
        <v>0</v>
      </c>
      <c r="L105" s="125"/>
      <c r="M105" s="104">
        <f>SUM(M101,M104)</f>
        <v>200250</v>
      </c>
      <c r="N105" s="125"/>
      <c r="O105" s="104">
        <f>SUM(O101,O104)</f>
        <v>200250</v>
      </c>
      <c r="P105" s="104"/>
      <c r="Q105" s="106">
        <f t="shared" si="176"/>
        <v>403125</v>
      </c>
      <c r="R105" s="125"/>
      <c r="S105" s="104">
        <f>SUM(S101,S104)</f>
        <v>0</v>
      </c>
      <c r="T105" s="104"/>
      <c r="U105" s="106">
        <f t="shared" si="175"/>
        <v>403125</v>
      </c>
      <c r="V105" s="43"/>
      <c r="W105" s="126"/>
      <c r="X105" s="126" t="str">
        <f t="shared" si="173"/>
        <v>OK</v>
      </c>
      <c r="Y105" s="13"/>
      <c r="Z105" s="13"/>
      <c r="AA105" s="13"/>
      <c r="AB105" s="13"/>
      <c r="AC105" s="13"/>
      <c r="AD105" s="13"/>
    </row>
    <row r="106" spans="1:30" ht="12" customHeight="1">
      <c r="A106" s="53" t="s">
        <v>155</v>
      </c>
      <c r="B106" s="108"/>
      <c r="C106" s="109"/>
      <c r="D106" s="108"/>
      <c r="E106" s="110"/>
      <c r="F106" s="111"/>
      <c r="G106" s="112"/>
      <c r="H106" s="110"/>
      <c r="I106" s="113"/>
      <c r="J106" s="110"/>
      <c r="K106" s="113"/>
      <c r="L106" s="110"/>
      <c r="M106" s="127"/>
      <c r="N106" s="110"/>
      <c r="O106" s="113"/>
      <c r="P106" s="110"/>
      <c r="Q106" s="113"/>
      <c r="R106" s="110"/>
      <c r="S106" s="113"/>
      <c r="T106" s="110"/>
      <c r="U106" s="113"/>
      <c r="V106" s="43"/>
      <c r="W106" s="128"/>
      <c r="X106" s="128"/>
      <c r="Y106" s="13"/>
      <c r="Z106" s="13"/>
      <c r="AA106" s="13"/>
      <c r="AB106" s="13"/>
      <c r="AC106" s="13"/>
      <c r="AD106" s="13"/>
    </row>
    <row r="107" spans="1:30" ht="12" customHeight="1">
      <c r="A107" s="100" t="s">
        <v>156</v>
      </c>
      <c r="B107" s="95">
        <v>1</v>
      </c>
      <c r="C107" s="96">
        <v>1</v>
      </c>
      <c r="D107" s="95" t="s">
        <v>119</v>
      </c>
      <c r="E107" s="99">
        <v>1</v>
      </c>
      <c r="F107" s="98">
        <v>360000</v>
      </c>
      <c r="G107" s="116">
        <v>360000</v>
      </c>
      <c r="H107" s="99"/>
      <c r="I107" s="69">
        <f>B107*C107*F107*H107</f>
        <v>0</v>
      </c>
      <c r="J107" s="99"/>
      <c r="K107" s="69">
        <f>B107*C107*F107*J107</f>
        <v>0</v>
      </c>
      <c r="L107" s="99">
        <v>1</v>
      </c>
      <c r="M107" s="69">
        <v>360000</v>
      </c>
      <c r="N107" s="99"/>
      <c r="O107" s="69">
        <f>B107*C107*F107*N107</f>
        <v>0</v>
      </c>
      <c r="P107" s="67">
        <f t="shared" ref="P107:Q107" si="177">SUM(H107,J107,L107,N107)</f>
        <v>1</v>
      </c>
      <c r="Q107" s="69">
        <f t="shared" si="177"/>
        <v>360000</v>
      </c>
      <c r="R107" s="99"/>
      <c r="S107" s="69">
        <f>B107*C107*F107*R107</f>
        <v>0</v>
      </c>
      <c r="T107" s="67">
        <f>SUM(R107,P107)</f>
        <v>1</v>
      </c>
      <c r="U107" s="69">
        <f t="shared" ref="U107:U108" si="178">SUM(Q107,S107)</f>
        <v>360000</v>
      </c>
      <c r="V107" s="43"/>
      <c r="W107" s="71" t="str">
        <f>IF(P107=E107, "OK", "ERROR")</f>
        <v>OK</v>
      </c>
      <c r="X107" s="71" t="str">
        <f t="shared" ref="X107:X108" si="179">IF(Q107=G107, "OK", "ERROR")</f>
        <v>OK</v>
      </c>
      <c r="Y107" s="13"/>
      <c r="Z107" s="13"/>
      <c r="AA107" s="13"/>
      <c r="AB107" s="13"/>
      <c r="AC107" s="13"/>
      <c r="AD107" s="13"/>
    </row>
    <row r="108" spans="1:30" ht="12" customHeight="1">
      <c r="A108" s="101" t="s">
        <v>157</v>
      </c>
      <c r="B108" s="102"/>
      <c r="C108" s="103"/>
      <c r="D108" s="102"/>
      <c r="E108" s="104"/>
      <c r="F108" s="105"/>
      <c r="G108" s="104">
        <f>SUM(G107)</f>
        <v>360000</v>
      </c>
      <c r="H108" s="125"/>
      <c r="I108" s="106">
        <f>SUM(I107)</f>
        <v>0</v>
      </c>
      <c r="J108" s="125"/>
      <c r="K108" s="106">
        <f>SUM(K107)</f>
        <v>0</v>
      </c>
      <c r="L108" s="125"/>
      <c r="M108" s="106">
        <f>SUM(M107)</f>
        <v>360000</v>
      </c>
      <c r="N108" s="125"/>
      <c r="O108" s="106">
        <f>SUM(O107)</f>
        <v>0</v>
      </c>
      <c r="P108" s="104"/>
      <c r="Q108" s="106">
        <f>SUM(I108,K108,M108,O108)</f>
        <v>360000</v>
      </c>
      <c r="R108" s="125"/>
      <c r="S108" s="106">
        <f>SUM(S107)</f>
        <v>0</v>
      </c>
      <c r="T108" s="104"/>
      <c r="U108" s="106">
        <f t="shared" si="178"/>
        <v>360000</v>
      </c>
      <c r="V108" s="43"/>
      <c r="W108" s="126"/>
      <c r="X108" s="126" t="str">
        <f t="shared" si="179"/>
        <v>OK</v>
      </c>
      <c r="Y108" s="13"/>
      <c r="Z108" s="13"/>
      <c r="AA108" s="13"/>
      <c r="AB108" s="13"/>
      <c r="AC108" s="13"/>
      <c r="AD108" s="13"/>
    </row>
    <row r="109" spans="1:30" ht="12" customHeight="1">
      <c r="A109" s="53" t="s">
        <v>158</v>
      </c>
      <c r="B109" s="108"/>
      <c r="C109" s="109"/>
      <c r="D109" s="108"/>
      <c r="E109" s="110"/>
      <c r="F109" s="111"/>
      <c r="G109" s="112"/>
      <c r="H109" s="110"/>
      <c r="I109" s="113"/>
      <c r="J109" s="110"/>
      <c r="K109" s="113"/>
      <c r="L109" s="110"/>
      <c r="M109" s="127"/>
      <c r="N109" s="110"/>
      <c r="O109" s="113"/>
      <c r="P109" s="110"/>
      <c r="Q109" s="113"/>
      <c r="R109" s="110"/>
      <c r="S109" s="113"/>
      <c r="T109" s="110"/>
      <c r="U109" s="113"/>
      <c r="V109" s="43"/>
      <c r="W109" s="128"/>
      <c r="X109" s="128"/>
      <c r="Y109" s="13"/>
      <c r="Z109" s="13"/>
      <c r="AA109" s="13"/>
      <c r="AB109" s="13"/>
      <c r="AC109" s="13"/>
      <c r="AD109" s="13"/>
    </row>
    <row r="110" spans="1:30" ht="12" customHeight="1">
      <c r="A110" s="56" t="s">
        <v>159</v>
      </c>
      <c r="B110" s="88"/>
      <c r="C110" s="89"/>
      <c r="D110" s="88"/>
      <c r="E110" s="90"/>
      <c r="F110" s="91"/>
      <c r="G110" s="79"/>
      <c r="H110" s="90"/>
      <c r="I110" s="69"/>
      <c r="J110" s="90"/>
      <c r="K110" s="69"/>
      <c r="L110" s="90"/>
      <c r="M110" s="69"/>
      <c r="N110" s="90"/>
      <c r="O110" s="69"/>
      <c r="P110" s="90"/>
      <c r="Q110" s="69"/>
      <c r="R110" s="90"/>
      <c r="S110" s="69"/>
      <c r="T110" s="90"/>
      <c r="U110" s="69"/>
      <c r="V110" s="43"/>
      <c r="W110" s="71"/>
      <c r="X110" s="71"/>
      <c r="Y110" s="13"/>
      <c r="Z110" s="13"/>
      <c r="AA110" s="13"/>
      <c r="AB110" s="13"/>
      <c r="AC110" s="13"/>
      <c r="AD110" s="13"/>
    </row>
    <row r="111" spans="1:30" ht="12" customHeight="1">
      <c r="A111" s="100" t="s">
        <v>160</v>
      </c>
      <c r="B111" s="95">
        <v>1</v>
      </c>
      <c r="C111" s="96">
        <v>0.4</v>
      </c>
      <c r="D111" s="95" t="s">
        <v>65</v>
      </c>
      <c r="E111" s="97">
        <v>12</v>
      </c>
      <c r="F111" s="98">
        <v>1000</v>
      </c>
      <c r="G111" s="116">
        <f t="shared" ref="G111:G119" si="180">B111*C111*E111*F111</f>
        <v>4800.0000000000009</v>
      </c>
      <c r="H111" s="97">
        <v>4</v>
      </c>
      <c r="I111" s="69">
        <f t="shared" ref="I111:I119" si="181">B111*C111*F111*H111</f>
        <v>1600</v>
      </c>
      <c r="J111" s="99">
        <v>4</v>
      </c>
      <c r="K111" s="69">
        <f t="shared" ref="K111:K119" si="182">B111*C111*F111*J111</f>
        <v>1600</v>
      </c>
      <c r="L111" s="97">
        <v>2</v>
      </c>
      <c r="M111" s="69">
        <f t="shared" ref="M111:M119" si="183">B111*C111*F111*L111</f>
        <v>800</v>
      </c>
      <c r="N111" s="97">
        <v>2</v>
      </c>
      <c r="O111" s="69">
        <f t="shared" ref="O111:O119" si="184">B111*C111*F111*N111</f>
        <v>800</v>
      </c>
      <c r="P111" s="67">
        <f t="shared" ref="P111:Q111" si="185">SUM(H111,J111,L111,N111)</f>
        <v>12</v>
      </c>
      <c r="Q111" s="69">
        <f t="shared" si="185"/>
        <v>4800</v>
      </c>
      <c r="R111" s="99"/>
      <c r="S111" s="69">
        <f t="shared" ref="S111:S119" si="186">B111*C111*F111*R111</f>
        <v>0</v>
      </c>
      <c r="T111" s="67">
        <f t="shared" ref="T111:T119" si="187">SUM(R111,P111)</f>
        <v>12</v>
      </c>
      <c r="U111" s="69">
        <f t="shared" ref="U111:U120" si="188">SUM(Q111,S111)</f>
        <v>4800</v>
      </c>
      <c r="V111" s="43"/>
      <c r="W111" s="71" t="str">
        <f t="shared" ref="W111:W130" si="189">IF(P111=E111, "OK", "ERROR")</f>
        <v>OK</v>
      </c>
      <c r="X111" s="71" t="str">
        <f t="shared" ref="X111:X131" si="190">IF(Q111=G111, "OK", "ERROR")</f>
        <v>OK</v>
      </c>
      <c r="Y111" s="13"/>
      <c r="Z111" s="13"/>
      <c r="AA111" s="13"/>
      <c r="AB111" s="13"/>
      <c r="AC111" s="13"/>
      <c r="AD111" s="13"/>
    </row>
    <row r="112" spans="1:30" ht="12" customHeight="1">
      <c r="A112" s="100" t="s">
        <v>161</v>
      </c>
      <c r="B112" s="95">
        <v>1</v>
      </c>
      <c r="C112" s="96">
        <v>0.4</v>
      </c>
      <c r="D112" s="95" t="s">
        <v>65</v>
      </c>
      <c r="E112" s="97">
        <v>12</v>
      </c>
      <c r="F112" s="98">
        <v>80</v>
      </c>
      <c r="G112" s="116">
        <f t="shared" si="180"/>
        <v>384.00000000000006</v>
      </c>
      <c r="H112" s="99">
        <v>4</v>
      </c>
      <c r="I112" s="69">
        <f t="shared" si="181"/>
        <v>128</v>
      </c>
      <c r="J112" s="99">
        <v>4</v>
      </c>
      <c r="K112" s="69">
        <f t="shared" si="182"/>
        <v>128</v>
      </c>
      <c r="L112" s="97">
        <v>2</v>
      </c>
      <c r="M112" s="69">
        <f t="shared" si="183"/>
        <v>64</v>
      </c>
      <c r="N112" s="97">
        <v>2</v>
      </c>
      <c r="O112" s="69">
        <f t="shared" si="184"/>
        <v>64</v>
      </c>
      <c r="P112" s="67">
        <f t="shared" ref="P112:Q112" si="191">SUM(H112,J112,L112,N112)</f>
        <v>12</v>
      </c>
      <c r="Q112" s="69">
        <f t="shared" si="191"/>
        <v>384</v>
      </c>
      <c r="R112" s="99"/>
      <c r="S112" s="69">
        <f t="shared" si="186"/>
        <v>0</v>
      </c>
      <c r="T112" s="67">
        <f t="shared" si="187"/>
        <v>12</v>
      </c>
      <c r="U112" s="69">
        <f t="shared" si="188"/>
        <v>384</v>
      </c>
      <c r="V112" s="43"/>
      <c r="W112" s="71" t="str">
        <f t="shared" si="189"/>
        <v>OK</v>
      </c>
      <c r="X112" s="71" t="str">
        <f t="shared" si="190"/>
        <v>OK</v>
      </c>
      <c r="Y112" s="13"/>
      <c r="Z112" s="13"/>
      <c r="AA112" s="13"/>
      <c r="AB112" s="13"/>
      <c r="AC112" s="13"/>
      <c r="AD112" s="13"/>
    </row>
    <row r="113" spans="1:30" ht="12" customHeight="1">
      <c r="A113" s="100" t="s">
        <v>162</v>
      </c>
      <c r="B113" s="95">
        <v>1</v>
      </c>
      <c r="C113" s="96">
        <v>0.4</v>
      </c>
      <c r="D113" s="95" t="s">
        <v>65</v>
      </c>
      <c r="E113" s="97">
        <v>12</v>
      </c>
      <c r="F113" s="98">
        <v>120</v>
      </c>
      <c r="G113" s="116">
        <f t="shared" si="180"/>
        <v>576.00000000000011</v>
      </c>
      <c r="H113" s="99">
        <v>4</v>
      </c>
      <c r="I113" s="69">
        <f t="shared" si="181"/>
        <v>192</v>
      </c>
      <c r="J113" s="99">
        <v>4</v>
      </c>
      <c r="K113" s="69">
        <f t="shared" si="182"/>
        <v>192</v>
      </c>
      <c r="L113" s="97">
        <v>2</v>
      </c>
      <c r="M113" s="69">
        <f t="shared" si="183"/>
        <v>96</v>
      </c>
      <c r="N113" s="97">
        <v>2</v>
      </c>
      <c r="O113" s="69">
        <f t="shared" si="184"/>
        <v>96</v>
      </c>
      <c r="P113" s="67">
        <f t="shared" ref="P113:Q113" si="192">SUM(H113,J113,L113,N113)</f>
        <v>12</v>
      </c>
      <c r="Q113" s="69">
        <f t="shared" si="192"/>
        <v>576</v>
      </c>
      <c r="R113" s="99"/>
      <c r="S113" s="69">
        <f t="shared" si="186"/>
        <v>0</v>
      </c>
      <c r="T113" s="67">
        <f t="shared" si="187"/>
        <v>12</v>
      </c>
      <c r="U113" s="69">
        <f t="shared" si="188"/>
        <v>576</v>
      </c>
      <c r="V113" s="43"/>
      <c r="W113" s="71" t="str">
        <f t="shared" si="189"/>
        <v>OK</v>
      </c>
      <c r="X113" s="71" t="str">
        <f t="shared" si="190"/>
        <v>OK</v>
      </c>
      <c r="Y113" s="13"/>
      <c r="Z113" s="13"/>
      <c r="AA113" s="13"/>
      <c r="AB113" s="13"/>
      <c r="AC113" s="13"/>
      <c r="AD113" s="13"/>
    </row>
    <row r="114" spans="1:30" ht="12" customHeight="1">
      <c r="A114" s="100" t="s">
        <v>163</v>
      </c>
      <c r="B114" s="95">
        <v>1</v>
      </c>
      <c r="C114" s="96">
        <v>0.4</v>
      </c>
      <c r="D114" s="95" t="s">
        <v>65</v>
      </c>
      <c r="E114" s="97">
        <v>12</v>
      </c>
      <c r="F114" s="98">
        <v>500</v>
      </c>
      <c r="G114" s="116">
        <f t="shared" si="180"/>
        <v>2400.0000000000005</v>
      </c>
      <c r="H114" s="99">
        <v>4</v>
      </c>
      <c r="I114" s="69">
        <f t="shared" si="181"/>
        <v>800</v>
      </c>
      <c r="J114" s="99">
        <v>4</v>
      </c>
      <c r="K114" s="69">
        <f t="shared" si="182"/>
        <v>800</v>
      </c>
      <c r="L114" s="97">
        <v>2</v>
      </c>
      <c r="M114" s="69">
        <f t="shared" si="183"/>
        <v>400</v>
      </c>
      <c r="N114" s="97">
        <v>2</v>
      </c>
      <c r="O114" s="69">
        <f t="shared" si="184"/>
        <v>400</v>
      </c>
      <c r="P114" s="67">
        <f t="shared" ref="P114:Q114" si="193">SUM(H114,J114,L114,N114)</f>
        <v>12</v>
      </c>
      <c r="Q114" s="69">
        <f t="shared" si="193"/>
        <v>2400</v>
      </c>
      <c r="R114" s="99"/>
      <c r="S114" s="69">
        <f t="shared" si="186"/>
        <v>0</v>
      </c>
      <c r="T114" s="67">
        <f t="shared" si="187"/>
        <v>12</v>
      </c>
      <c r="U114" s="69">
        <f t="shared" si="188"/>
        <v>2400</v>
      </c>
      <c r="V114" s="43"/>
      <c r="W114" s="71" t="str">
        <f t="shared" si="189"/>
        <v>OK</v>
      </c>
      <c r="X114" s="71" t="str">
        <f t="shared" si="190"/>
        <v>OK</v>
      </c>
      <c r="Y114" s="13"/>
      <c r="Z114" s="13"/>
      <c r="AA114" s="13"/>
      <c r="AB114" s="13"/>
      <c r="AC114" s="13"/>
      <c r="AD114" s="13"/>
    </row>
    <row r="115" spans="1:30" ht="12" customHeight="1">
      <c r="A115" s="100" t="s">
        <v>164</v>
      </c>
      <c r="B115" s="95">
        <v>1</v>
      </c>
      <c r="C115" s="96">
        <v>0.4</v>
      </c>
      <c r="D115" s="95" t="s">
        <v>65</v>
      </c>
      <c r="E115" s="97">
        <v>12</v>
      </c>
      <c r="F115" s="98">
        <v>250</v>
      </c>
      <c r="G115" s="116">
        <f t="shared" si="180"/>
        <v>1200.0000000000002</v>
      </c>
      <c r="H115" s="99">
        <v>4</v>
      </c>
      <c r="I115" s="69">
        <f t="shared" si="181"/>
        <v>400</v>
      </c>
      <c r="J115" s="99">
        <v>4</v>
      </c>
      <c r="K115" s="69">
        <f t="shared" si="182"/>
        <v>400</v>
      </c>
      <c r="L115" s="97">
        <v>2</v>
      </c>
      <c r="M115" s="69">
        <f t="shared" si="183"/>
        <v>200</v>
      </c>
      <c r="N115" s="97">
        <v>2</v>
      </c>
      <c r="O115" s="69">
        <f t="shared" si="184"/>
        <v>200</v>
      </c>
      <c r="P115" s="67">
        <f t="shared" ref="P115:Q115" si="194">SUM(H115,J115,L115,N115)</f>
        <v>12</v>
      </c>
      <c r="Q115" s="69">
        <f t="shared" si="194"/>
        <v>1200</v>
      </c>
      <c r="R115" s="99"/>
      <c r="S115" s="69">
        <f t="shared" si="186"/>
        <v>0</v>
      </c>
      <c r="T115" s="67">
        <f t="shared" si="187"/>
        <v>12</v>
      </c>
      <c r="U115" s="69">
        <f t="shared" si="188"/>
        <v>1200</v>
      </c>
      <c r="V115" s="43"/>
      <c r="W115" s="71" t="str">
        <f t="shared" si="189"/>
        <v>OK</v>
      </c>
      <c r="X115" s="71" t="str">
        <f t="shared" si="190"/>
        <v>OK</v>
      </c>
      <c r="Y115" s="13"/>
      <c r="Z115" s="13"/>
      <c r="AA115" s="13"/>
      <c r="AB115" s="13"/>
      <c r="AC115" s="13"/>
      <c r="AD115" s="13"/>
    </row>
    <row r="116" spans="1:30" ht="12" customHeight="1">
      <c r="A116" s="100" t="s">
        <v>165</v>
      </c>
      <c r="B116" s="95">
        <v>1</v>
      </c>
      <c r="C116" s="96">
        <v>1</v>
      </c>
      <c r="D116" s="95" t="s">
        <v>124</v>
      </c>
      <c r="E116" s="99">
        <v>5</v>
      </c>
      <c r="F116" s="98">
        <v>2000</v>
      </c>
      <c r="G116" s="116">
        <f t="shared" si="180"/>
        <v>10000</v>
      </c>
      <c r="H116" s="97">
        <v>2</v>
      </c>
      <c r="I116" s="69">
        <f t="shared" si="181"/>
        <v>4000</v>
      </c>
      <c r="J116" s="99">
        <v>1</v>
      </c>
      <c r="K116" s="69">
        <f t="shared" si="182"/>
        <v>2000</v>
      </c>
      <c r="L116" s="97">
        <v>1</v>
      </c>
      <c r="M116" s="69">
        <f t="shared" si="183"/>
        <v>2000</v>
      </c>
      <c r="N116" s="97">
        <v>1</v>
      </c>
      <c r="O116" s="69">
        <f t="shared" si="184"/>
        <v>2000</v>
      </c>
      <c r="P116" s="67">
        <f t="shared" ref="P116:Q116" si="195">SUM(H116,J116,L116,N116)</f>
        <v>5</v>
      </c>
      <c r="Q116" s="69">
        <f t="shared" si="195"/>
        <v>10000</v>
      </c>
      <c r="R116" s="99"/>
      <c r="S116" s="69">
        <f t="shared" si="186"/>
        <v>0</v>
      </c>
      <c r="T116" s="67">
        <f t="shared" si="187"/>
        <v>5</v>
      </c>
      <c r="U116" s="69">
        <f t="shared" si="188"/>
        <v>10000</v>
      </c>
      <c r="V116" s="43"/>
      <c r="W116" s="71" t="str">
        <f t="shared" si="189"/>
        <v>OK</v>
      </c>
      <c r="X116" s="71" t="str">
        <f t="shared" si="190"/>
        <v>OK</v>
      </c>
      <c r="Y116" s="13"/>
      <c r="Z116" s="13"/>
      <c r="AA116" s="13"/>
      <c r="AB116" s="13"/>
      <c r="AC116" s="13"/>
      <c r="AD116" s="13"/>
    </row>
    <row r="117" spans="1:30" ht="12" customHeight="1">
      <c r="A117" s="100" t="s">
        <v>166</v>
      </c>
      <c r="B117" s="95">
        <v>3</v>
      </c>
      <c r="C117" s="96">
        <v>1</v>
      </c>
      <c r="D117" s="95" t="s">
        <v>167</v>
      </c>
      <c r="E117" s="131">
        <v>2701</v>
      </c>
      <c r="F117" s="115">
        <v>0.6</v>
      </c>
      <c r="G117" s="116">
        <f t="shared" si="180"/>
        <v>4861.8</v>
      </c>
      <c r="H117" s="131">
        <v>1</v>
      </c>
      <c r="I117" s="69">
        <f t="shared" si="181"/>
        <v>1.7999999999999998</v>
      </c>
      <c r="J117" s="156">
        <v>900</v>
      </c>
      <c r="K117" s="69">
        <f t="shared" si="182"/>
        <v>1619.9999999999998</v>
      </c>
      <c r="L117" s="131">
        <v>900</v>
      </c>
      <c r="M117" s="69">
        <f t="shared" si="183"/>
        <v>1619.9999999999998</v>
      </c>
      <c r="N117" s="131">
        <v>900</v>
      </c>
      <c r="O117" s="69">
        <f t="shared" si="184"/>
        <v>1619.9999999999998</v>
      </c>
      <c r="P117" s="132">
        <f t="shared" ref="P117:Q117" si="196">SUM(H117,J117,L117,N117)</f>
        <v>2701</v>
      </c>
      <c r="Q117" s="69">
        <f t="shared" si="196"/>
        <v>4861.7999999999993</v>
      </c>
      <c r="R117" s="131"/>
      <c r="S117" s="69">
        <f t="shared" si="186"/>
        <v>0</v>
      </c>
      <c r="T117" s="132">
        <f t="shared" si="187"/>
        <v>2701</v>
      </c>
      <c r="U117" s="69">
        <f t="shared" si="188"/>
        <v>4861.7999999999993</v>
      </c>
      <c r="V117" s="43"/>
      <c r="W117" s="71" t="str">
        <f t="shared" si="189"/>
        <v>OK</v>
      </c>
      <c r="X117" s="71" t="str">
        <f t="shared" si="190"/>
        <v>OK</v>
      </c>
      <c r="Y117" s="13"/>
      <c r="Z117" s="13"/>
      <c r="AA117" s="13"/>
      <c r="AB117" s="13"/>
      <c r="AC117" s="13"/>
      <c r="AD117" s="13"/>
    </row>
    <row r="118" spans="1:30" ht="12" customHeight="1">
      <c r="A118" s="100" t="s">
        <v>168</v>
      </c>
      <c r="B118" s="95">
        <v>3</v>
      </c>
      <c r="C118" s="96">
        <v>0.4</v>
      </c>
      <c r="D118" s="95" t="s">
        <v>65</v>
      </c>
      <c r="E118" s="99">
        <v>606</v>
      </c>
      <c r="F118" s="98">
        <v>200</v>
      </c>
      <c r="G118" s="116">
        <f t="shared" si="180"/>
        <v>145440.00000000003</v>
      </c>
      <c r="H118" s="99">
        <v>600</v>
      </c>
      <c r="I118" s="69">
        <f t="shared" si="181"/>
        <v>144000.00000000003</v>
      </c>
      <c r="J118" s="99">
        <v>4</v>
      </c>
      <c r="K118" s="69">
        <f t="shared" si="182"/>
        <v>960.00000000000011</v>
      </c>
      <c r="L118" s="99">
        <v>1</v>
      </c>
      <c r="M118" s="69">
        <f t="shared" si="183"/>
        <v>240.00000000000003</v>
      </c>
      <c r="N118" s="99">
        <v>1</v>
      </c>
      <c r="O118" s="69">
        <f t="shared" si="184"/>
        <v>240.00000000000003</v>
      </c>
      <c r="P118" s="67">
        <f t="shared" ref="P118:Q118" si="197">SUM(H118,J118,L118,N118)</f>
        <v>606</v>
      </c>
      <c r="Q118" s="69">
        <f t="shared" si="197"/>
        <v>145440.00000000003</v>
      </c>
      <c r="R118" s="99"/>
      <c r="S118" s="69">
        <f t="shared" si="186"/>
        <v>0</v>
      </c>
      <c r="T118" s="67">
        <f t="shared" si="187"/>
        <v>606</v>
      </c>
      <c r="U118" s="69">
        <f t="shared" si="188"/>
        <v>145440.00000000003</v>
      </c>
      <c r="V118" s="43"/>
      <c r="W118" s="71" t="str">
        <f t="shared" si="189"/>
        <v>OK</v>
      </c>
      <c r="X118" s="71" t="str">
        <f t="shared" si="190"/>
        <v>OK</v>
      </c>
      <c r="Y118" s="13"/>
      <c r="Z118" s="13"/>
      <c r="AA118" s="13"/>
      <c r="AB118" s="13"/>
      <c r="AC118" s="13"/>
      <c r="AD118" s="13"/>
    </row>
    <row r="119" spans="1:30" ht="12" customHeight="1">
      <c r="A119" s="100" t="s">
        <v>169</v>
      </c>
      <c r="B119" s="95">
        <v>3</v>
      </c>
      <c r="C119" s="96">
        <v>0.4</v>
      </c>
      <c r="D119" s="95" t="s">
        <v>65</v>
      </c>
      <c r="E119" s="97">
        <v>12</v>
      </c>
      <c r="F119" s="98">
        <v>300</v>
      </c>
      <c r="G119" s="116">
        <f t="shared" si="180"/>
        <v>4320.0000000000009</v>
      </c>
      <c r="H119" s="99">
        <v>4</v>
      </c>
      <c r="I119" s="69">
        <f t="shared" si="181"/>
        <v>1440.0000000000002</v>
      </c>
      <c r="J119" s="99">
        <v>4</v>
      </c>
      <c r="K119" s="69">
        <f t="shared" si="182"/>
        <v>1440.0000000000002</v>
      </c>
      <c r="L119" s="97">
        <v>2</v>
      </c>
      <c r="M119" s="69">
        <f t="shared" si="183"/>
        <v>720.00000000000011</v>
      </c>
      <c r="N119" s="97">
        <v>2</v>
      </c>
      <c r="O119" s="69">
        <f t="shared" si="184"/>
        <v>720.00000000000011</v>
      </c>
      <c r="P119" s="67">
        <f t="shared" ref="P119:Q119" si="198">SUM(H119,J119,L119,N119)</f>
        <v>12</v>
      </c>
      <c r="Q119" s="69">
        <f t="shared" si="198"/>
        <v>4320.0000000000009</v>
      </c>
      <c r="R119" s="99"/>
      <c r="S119" s="69">
        <f t="shared" si="186"/>
        <v>0</v>
      </c>
      <c r="T119" s="67">
        <f t="shared" si="187"/>
        <v>12</v>
      </c>
      <c r="U119" s="69">
        <f t="shared" si="188"/>
        <v>4320.0000000000009</v>
      </c>
      <c r="V119" s="43"/>
      <c r="W119" s="71" t="str">
        <f t="shared" si="189"/>
        <v>OK</v>
      </c>
      <c r="X119" s="71" t="str">
        <f t="shared" si="190"/>
        <v>OK</v>
      </c>
      <c r="Y119" s="13"/>
      <c r="Z119" s="13"/>
      <c r="AA119" s="13"/>
      <c r="AB119" s="13"/>
      <c r="AC119" s="13"/>
      <c r="AD119" s="13"/>
    </row>
    <row r="120" spans="1:30" ht="12" customHeight="1">
      <c r="A120" s="56" t="s">
        <v>170</v>
      </c>
      <c r="B120" s="88"/>
      <c r="C120" s="89"/>
      <c r="D120" s="88"/>
      <c r="E120" s="90"/>
      <c r="F120" s="91"/>
      <c r="G120" s="79">
        <f>SUM(G111:G119)</f>
        <v>173981.80000000002</v>
      </c>
      <c r="H120" s="90">
        <v>4</v>
      </c>
      <c r="I120" s="93">
        <f>SUM(I111:I119)</f>
        <v>152561.80000000002</v>
      </c>
      <c r="J120" s="90"/>
      <c r="K120" s="93">
        <f>SUM(K111:K119)</f>
        <v>9140</v>
      </c>
      <c r="L120" s="90"/>
      <c r="M120" s="93">
        <f>SUM(M111:M119)</f>
        <v>6140</v>
      </c>
      <c r="N120" s="90"/>
      <c r="O120" s="93">
        <f>SUM(O111:O119)</f>
        <v>6140</v>
      </c>
      <c r="P120" s="90"/>
      <c r="Q120" s="79">
        <f>SUM(I120,K120,M120,O120)</f>
        <v>173981.80000000002</v>
      </c>
      <c r="R120" s="90"/>
      <c r="S120" s="93">
        <f>SUM(S111:S119)</f>
        <v>0</v>
      </c>
      <c r="T120" s="90"/>
      <c r="U120" s="79">
        <f t="shared" si="188"/>
        <v>173981.80000000002</v>
      </c>
      <c r="V120" s="43"/>
      <c r="W120" s="71" t="str">
        <f t="shared" si="189"/>
        <v>OK</v>
      </c>
      <c r="X120" s="71" t="str">
        <f t="shared" si="190"/>
        <v>OK</v>
      </c>
      <c r="Y120" s="13"/>
      <c r="Z120" s="13"/>
      <c r="AA120" s="13"/>
      <c r="AB120" s="13"/>
      <c r="AC120" s="13"/>
      <c r="AD120" s="13"/>
    </row>
    <row r="121" spans="1:30" ht="12" customHeight="1">
      <c r="A121" s="56" t="s">
        <v>171</v>
      </c>
      <c r="B121" s="88"/>
      <c r="C121" s="89"/>
      <c r="D121" s="88"/>
      <c r="E121" s="90"/>
      <c r="F121" s="91"/>
      <c r="G121" s="79"/>
      <c r="H121" s="90"/>
      <c r="I121" s="79"/>
      <c r="J121" s="90"/>
      <c r="K121" s="79"/>
      <c r="L121" s="90"/>
      <c r="M121" s="79"/>
      <c r="N121" s="90"/>
      <c r="O121" s="79"/>
      <c r="P121" s="90"/>
      <c r="Q121" s="69"/>
      <c r="R121" s="90"/>
      <c r="S121" s="79"/>
      <c r="T121" s="90"/>
      <c r="U121" s="69"/>
      <c r="V121" s="43"/>
      <c r="W121" s="71" t="str">
        <f t="shared" si="189"/>
        <v>OK</v>
      </c>
      <c r="X121" s="71" t="str">
        <f t="shared" si="190"/>
        <v>OK</v>
      </c>
      <c r="Y121" s="13"/>
      <c r="Z121" s="13"/>
      <c r="AA121" s="13"/>
      <c r="AB121" s="13"/>
      <c r="AC121" s="13"/>
      <c r="AD121" s="13"/>
    </row>
    <row r="122" spans="1:30" ht="12" customHeight="1">
      <c r="A122" s="100" t="s">
        <v>172</v>
      </c>
      <c r="B122" s="95">
        <v>20</v>
      </c>
      <c r="C122" s="96">
        <v>1</v>
      </c>
      <c r="D122" s="95" t="s">
        <v>173</v>
      </c>
      <c r="E122" s="99">
        <v>2</v>
      </c>
      <c r="F122" s="98">
        <v>100</v>
      </c>
      <c r="G122" s="116">
        <f t="shared" ref="G122:G126" si="199">B122*C122*E122*F122</f>
        <v>4000</v>
      </c>
      <c r="H122" s="97">
        <v>1</v>
      </c>
      <c r="I122" s="69">
        <f t="shared" ref="I122:I126" si="200">B122*C122*F122*H122</f>
        <v>2000</v>
      </c>
      <c r="J122" s="99">
        <v>1</v>
      </c>
      <c r="K122" s="69">
        <f t="shared" ref="K122:K126" si="201">B122*C122*F122*J122</f>
        <v>2000</v>
      </c>
      <c r="L122" s="99"/>
      <c r="M122" s="69">
        <f t="shared" ref="M122:M126" si="202">B122*C122*F122*L122</f>
        <v>0</v>
      </c>
      <c r="N122" s="99"/>
      <c r="O122" s="69">
        <f t="shared" ref="O122:O126" si="203">B122*C122*F122*N122</f>
        <v>0</v>
      </c>
      <c r="P122" s="67">
        <f t="shared" ref="P122:Q122" si="204">SUM(H122,J122,L122,N122)</f>
        <v>2</v>
      </c>
      <c r="Q122" s="69">
        <f t="shared" si="204"/>
        <v>4000</v>
      </c>
      <c r="R122" s="99"/>
      <c r="S122" s="69">
        <f t="shared" ref="S122:S126" si="205">B122*C122*F122*R122</f>
        <v>0</v>
      </c>
      <c r="T122" s="67">
        <f t="shared" ref="T122:T126" si="206">SUM(R122,P122)</f>
        <v>2</v>
      </c>
      <c r="U122" s="69">
        <f t="shared" ref="U122:U127" si="207">SUM(Q122,S122)</f>
        <v>4000</v>
      </c>
      <c r="V122" s="43"/>
      <c r="W122" s="71" t="str">
        <f t="shared" si="189"/>
        <v>OK</v>
      </c>
      <c r="X122" s="71" t="str">
        <f t="shared" si="190"/>
        <v>OK</v>
      </c>
      <c r="Y122" s="13"/>
      <c r="Z122" s="13"/>
      <c r="AA122" s="13"/>
      <c r="AB122" s="13"/>
      <c r="AC122" s="13"/>
      <c r="AD122" s="13"/>
    </row>
    <row r="123" spans="1:30" ht="12" customHeight="1">
      <c r="A123" s="100" t="s">
        <v>174</v>
      </c>
      <c r="B123" s="95">
        <v>3</v>
      </c>
      <c r="C123" s="96">
        <v>1</v>
      </c>
      <c r="D123" s="95" t="s">
        <v>175</v>
      </c>
      <c r="E123" s="99">
        <v>2</v>
      </c>
      <c r="F123" s="98">
        <v>50</v>
      </c>
      <c r="G123" s="116">
        <f t="shared" si="199"/>
        <v>300</v>
      </c>
      <c r="H123" s="99">
        <v>1</v>
      </c>
      <c r="I123" s="69">
        <f t="shared" si="200"/>
        <v>150</v>
      </c>
      <c r="J123" s="99">
        <v>1</v>
      </c>
      <c r="K123" s="69">
        <f t="shared" si="201"/>
        <v>150</v>
      </c>
      <c r="L123" s="99"/>
      <c r="M123" s="116">
        <f t="shared" si="202"/>
        <v>0</v>
      </c>
      <c r="N123" s="99"/>
      <c r="O123" s="69">
        <f t="shared" si="203"/>
        <v>0</v>
      </c>
      <c r="P123" s="67">
        <f t="shared" ref="P123:Q123" si="208">SUM(H123,J123,L123,N123)</f>
        <v>2</v>
      </c>
      <c r="Q123" s="69">
        <f t="shared" si="208"/>
        <v>300</v>
      </c>
      <c r="R123" s="99"/>
      <c r="S123" s="69">
        <f t="shared" si="205"/>
        <v>0</v>
      </c>
      <c r="T123" s="67">
        <f t="shared" si="206"/>
        <v>2</v>
      </c>
      <c r="U123" s="69">
        <f t="shared" si="207"/>
        <v>300</v>
      </c>
      <c r="V123" s="43"/>
      <c r="W123" s="157" t="str">
        <f t="shared" si="189"/>
        <v>OK</v>
      </c>
      <c r="X123" s="157" t="str">
        <f t="shared" si="190"/>
        <v>OK</v>
      </c>
      <c r="Y123" s="13"/>
      <c r="Z123" s="13"/>
      <c r="AA123" s="13"/>
      <c r="AB123" s="13"/>
      <c r="AC123" s="13"/>
      <c r="AD123" s="13"/>
    </row>
    <row r="124" spans="1:30" ht="12" customHeight="1">
      <c r="A124" s="100" t="s">
        <v>176</v>
      </c>
      <c r="B124" s="95">
        <v>1</v>
      </c>
      <c r="C124" s="96">
        <v>1</v>
      </c>
      <c r="D124" s="95" t="s">
        <v>177</v>
      </c>
      <c r="E124" s="99">
        <v>100</v>
      </c>
      <c r="F124" s="115">
        <v>0.5</v>
      </c>
      <c r="G124" s="116">
        <f t="shared" si="199"/>
        <v>50</v>
      </c>
      <c r="H124" s="97">
        <v>50</v>
      </c>
      <c r="I124" s="69">
        <f t="shared" si="200"/>
        <v>25</v>
      </c>
      <c r="J124" s="99">
        <v>50</v>
      </c>
      <c r="K124" s="69">
        <f t="shared" si="201"/>
        <v>25</v>
      </c>
      <c r="L124" s="99"/>
      <c r="M124" s="116">
        <f t="shared" si="202"/>
        <v>0</v>
      </c>
      <c r="N124" s="99"/>
      <c r="O124" s="69">
        <f t="shared" si="203"/>
        <v>0</v>
      </c>
      <c r="P124" s="67">
        <f t="shared" ref="P124:Q124" si="209">SUM(H124,J124,L124,N124)</f>
        <v>100</v>
      </c>
      <c r="Q124" s="69">
        <f t="shared" si="209"/>
        <v>50</v>
      </c>
      <c r="R124" s="99"/>
      <c r="S124" s="69">
        <f t="shared" si="205"/>
        <v>0</v>
      </c>
      <c r="T124" s="67">
        <f t="shared" si="206"/>
        <v>100</v>
      </c>
      <c r="U124" s="69">
        <f t="shared" si="207"/>
        <v>50</v>
      </c>
      <c r="V124" s="43"/>
      <c r="W124" s="157" t="str">
        <f t="shared" si="189"/>
        <v>OK</v>
      </c>
      <c r="X124" s="157" t="str">
        <f t="shared" si="190"/>
        <v>OK</v>
      </c>
      <c r="Y124" s="13"/>
      <c r="Z124" s="13"/>
      <c r="AA124" s="13"/>
      <c r="AB124" s="13"/>
      <c r="AC124" s="13"/>
      <c r="AD124" s="13"/>
    </row>
    <row r="125" spans="1:30" ht="12" customHeight="1">
      <c r="A125" s="100" t="s">
        <v>178</v>
      </c>
      <c r="B125" s="95">
        <v>1</v>
      </c>
      <c r="C125" s="96">
        <v>1</v>
      </c>
      <c r="D125" s="95" t="s">
        <v>179</v>
      </c>
      <c r="E125" s="99">
        <v>1</v>
      </c>
      <c r="F125" s="98">
        <v>100</v>
      </c>
      <c r="G125" s="116">
        <f t="shared" si="199"/>
        <v>100</v>
      </c>
      <c r="H125" s="97">
        <v>0.5</v>
      </c>
      <c r="I125" s="69">
        <f t="shared" si="200"/>
        <v>50</v>
      </c>
      <c r="J125" s="99">
        <v>0.5</v>
      </c>
      <c r="K125" s="69">
        <f t="shared" si="201"/>
        <v>50</v>
      </c>
      <c r="L125" s="99"/>
      <c r="M125" s="116">
        <f t="shared" si="202"/>
        <v>0</v>
      </c>
      <c r="N125" s="99"/>
      <c r="O125" s="69">
        <f t="shared" si="203"/>
        <v>0</v>
      </c>
      <c r="P125" s="67">
        <f t="shared" ref="P125:Q125" si="210">SUM(H125,J125,L125,N125)</f>
        <v>1</v>
      </c>
      <c r="Q125" s="69">
        <f t="shared" si="210"/>
        <v>100</v>
      </c>
      <c r="R125" s="99"/>
      <c r="S125" s="69">
        <f t="shared" si="205"/>
        <v>0</v>
      </c>
      <c r="T125" s="67">
        <f t="shared" si="206"/>
        <v>1</v>
      </c>
      <c r="U125" s="69">
        <f t="shared" si="207"/>
        <v>100</v>
      </c>
      <c r="V125" s="43"/>
      <c r="W125" s="157" t="str">
        <f t="shared" si="189"/>
        <v>OK</v>
      </c>
      <c r="X125" s="157" t="str">
        <f t="shared" si="190"/>
        <v>OK</v>
      </c>
      <c r="Y125" s="13"/>
      <c r="Z125" s="13"/>
      <c r="AA125" s="13"/>
      <c r="AB125" s="13"/>
      <c r="AC125" s="13"/>
      <c r="AD125" s="13"/>
    </row>
    <row r="126" spans="1:30" ht="12" customHeight="1">
      <c r="A126" s="100" t="s">
        <v>180</v>
      </c>
      <c r="B126" s="95">
        <v>15</v>
      </c>
      <c r="C126" s="96">
        <v>1</v>
      </c>
      <c r="D126" s="95" t="s">
        <v>177</v>
      </c>
      <c r="E126" s="99">
        <v>20</v>
      </c>
      <c r="F126" s="115">
        <v>0.5</v>
      </c>
      <c r="G126" s="116">
        <f t="shared" si="199"/>
        <v>150</v>
      </c>
      <c r="H126" s="97">
        <v>10</v>
      </c>
      <c r="I126" s="69">
        <f t="shared" si="200"/>
        <v>75</v>
      </c>
      <c r="J126" s="99">
        <v>10</v>
      </c>
      <c r="K126" s="69">
        <f t="shared" si="201"/>
        <v>75</v>
      </c>
      <c r="L126" s="99"/>
      <c r="M126" s="116">
        <f t="shared" si="202"/>
        <v>0</v>
      </c>
      <c r="N126" s="99"/>
      <c r="O126" s="69">
        <f t="shared" si="203"/>
        <v>0</v>
      </c>
      <c r="P126" s="67">
        <f t="shared" ref="P126:Q126" si="211">SUM(H126,J126,L126,N126)</f>
        <v>20</v>
      </c>
      <c r="Q126" s="69">
        <f t="shared" si="211"/>
        <v>150</v>
      </c>
      <c r="R126" s="99"/>
      <c r="S126" s="69">
        <f t="shared" si="205"/>
        <v>0</v>
      </c>
      <c r="T126" s="67">
        <f t="shared" si="206"/>
        <v>20</v>
      </c>
      <c r="U126" s="69">
        <f t="shared" si="207"/>
        <v>150</v>
      </c>
      <c r="V126" s="43"/>
      <c r="W126" s="157" t="str">
        <f t="shared" si="189"/>
        <v>OK</v>
      </c>
      <c r="X126" s="157" t="str">
        <f t="shared" si="190"/>
        <v>OK</v>
      </c>
      <c r="Y126" s="13"/>
      <c r="Z126" s="13"/>
      <c r="AA126" s="13"/>
      <c r="AB126" s="13"/>
      <c r="AC126" s="13"/>
      <c r="AD126" s="13"/>
    </row>
    <row r="127" spans="1:30" ht="12" customHeight="1">
      <c r="A127" s="56" t="s">
        <v>181</v>
      </c>
      <c r="B127" s="88"/>
      <c r="C127" s="89"/>
      <c r="D127" s="88"/>
      <c r="E127" s="90"/>
      <c r="F127" s="91"/>
      <c r="G127" s="79">
        <f>SUM(G122:G126)</f>
        <v>4600</v>
      </c>
      <c r="H127" s="90">
        <v>10</v>
      </c>
      <c r="I127" s="79">
        <f>SUM(I122:I126)</f>
        <v>2300</v>
      </c>
      <c r="J127" s="90"/>
      <c r="K127" s="79">
        <f>SUM(K122:K126)</f>
        <v>2300</v>
      </c>
      <c r="L127" s="90"/>
      <c r="M127" s="79">
        <f>SUM(M122:M126)</f>
        <v>0</v>
      </c>
      <c r="N127" s="90"/>
      <c r="O127" s="79">
        <f>SUM(O122:O126)</f>
        <v>0</v>
      </c>
      <c r="P127" s="90"/>
      <c r="Q127" s="79">
        <f>SUM(I127,K127,M127,O127)</f>
        <v>4600</v>
      </c>
      <c r="R127" s="90"/>
      <c r="S127" s="79">
        <f>SUM(S122:S126)</f>
        <v>0</v>
      </c>
      <c r="T127" s="90"/>
      <c r="U127" s="79">
        <f t="shared" si="207"/>
        <v>4600</v>
      </c>
      <c r="V127" s="43"/>
      <c r="W127" s="157" t="str">
        <f t="shared" si="189"/>
        <v>OK</v>
      </c>
      <c r="X127" s="157" t="str">
        <f t="shared" si="190"/>
        <v>OK</v>
      </c>
      <c r="Y127" s="13"/>
      <c r="Z127" s="13"/>
      <c r="AA127" s="13"/>
      <c r="AB127" s="13"/>
      <c r="AC127" s="13"/>
      <c r="AD127" s="13"/>
    </row>
    <row r="128" spans="1:30" ht="12" customHeight="1">
      <c r="A128" s="56" t="s">
        <v>182</v>
      </c>
      <c r="B128" s="88"/>
      <c r="C128" s="89"/>
      <c r="D128" s="88"/>
      <c r="E128" s="90"/>
      <c r="F128" s="91"/>
      <c r="G128" s="79"/>
      <c r="H128" s="90"/>
      <c r="I128" s="93"/>
      <c r="J128" s="90"/>
      <c r="K128" s="93"/>
      <c r="L128" s="90"/>
      <c r="M128" s="93"/>
      <c r="N128" s="90"/>
      <c r="O128" s="93"/>
      <c r="P128" s="90"/>
      <c r="Q128" s="79"/>
      <c r="R128" s="90"/>
      <c r="S128" s="93"/>
      <c r="T128" s="90"/>
      <c r="U128" s="79"/>
      <c r="V128" s="43"/>
      <c r="W128" s="157" t="str">
        <f t="shared" si="189"/>
        <v>OK</v>
      </c>
      <c r="X128" s="157" t="str">
        <f t="shared" si="190"/>
        <v>OK</v>
      </c>
      <c r="Y128" s="13"/>
      <c r="Z128" s="13"/>
      <c r="AA128" s="13"/>
      <c r="AB128" s="13"/>
      <c r="AC128" s="13"/>
      <c r="AD128" s="13"/>
    </row>
    <row r="129" spans="1:30" ht="12" customHeight="1">
      <c r="A129" s="100" t="s">
        <v>183</v>
      </c>
      <c r="B129" s="95">
        <v>1</v>
      </c>
      <c r="C129" s="96">
        <v>1</v>
      </c>
      <c r="D129" s="95" t="s">
        <v>119</v>
      </c>
      <c r="E129" s="99">
        <v>1</v>
      </c>
      <c r="F129" s="98">
        <v>20000</v>
      </c>
      <c r="G129" s="116">
        <f>B129*C129*E129*F129</f>
        <v>20000</v>
      </c>
      <c r="H129" s="97">
        <v>0.4</v>
      </c>
      <c r="I129" s="69">
        <f>B129*C129*F129*H129</f>
        <v>8000</v>
      </c>
      <c r="J129" s="99">
        <v>0.2</v>
      </c>
      <c r="K129" s="69">
        <f>B129*C129*F129*J129</f>
        <v>4000</v>
      </c>
      <c r="L129" s="99">
        <v>0.2</v>
      </c>
      <c r="M129" s="116">
        <f>B129*C129*F129*L129</f>
        <v>4000</v>
      </c>
      <c r="N129" s="99">
        <v>0.2</v>
      </c>
      <c r="O129" s="69">
        <f>B129*C129*F129*N129</f>
        <v>4000</v>
      </c>
      <c r="P129" s="67">
        <f t="shared" ref="P129:Q129" si="212">SUM(H129,J129,L129,N129)</f>
        <v>1</v>
      </c>
      <c r="Q129" s="69">
        <f t="shared" si="212"/>
        <v>20000</v>
      </c>
      <c r="R129" s="99"/>
      <c r="S129" s="69">
        <f>B129*C129*F129*R129</f>
        <v>0</v>
      </c>
      <c r="T129" s="67">
        <f>SUM(R129,P129)</f>
        <v>1</v>
      </c>
      <c r="U129" s="69">
        <f t="shared" ref="U129:U131" si="213">SUM(Q129,S129)</f>
        <v>20000</v>
      </c>
      <c r="V129" s="43"/>
      <c r="W129" s="157" t="str">
        <f t="shared" si="189"/>
        <v>OK</v>
      </c>
      <c r="X129" s="157" t="str">
        <f t="shared" si="190"/>
        <v>OK</v>
      </c>
      <c r="Y129" s="13"/>
      <c r="Z129" s="13"/>
      <c r="AA129" s="13"/>
      <c r="AB129" s="13"/>
      <c r="AC129" s="13"/>
      <c r="AD129" s="13"/>
    </row>
    <row r="130" spans="1:30" ht="12" customHeight="1">
      <c r="A130" s="56" t="s">
        <v>184</v>
      </c>
      <c r="B130" s="88"/>
      <c r="C130" s="89"/>
      <c r="D130" s="88"/>
      <c r="E130" s="90"/>
      <c r="F130" s="91"/>
      <c r="G130" s="79">
        <f>SUM(G129)</f>
        <v>20000</v>
      </c>
      <c r="H130" s="90">
        <v>0.4</v>
      </c>
      <c r="I130" s="79">
        <f>SUM(I129)</f>
        <v>8000</v>
      </c>
      <c r="J130" s="90"/>
      <c r="K130" s="79">
        <f>SUM(K129)</f>
        <v>4000</v>
      </c>
      <c r="L130" s="90"/>
      <c r="M130" s="79">
        <f>SUM(M129)</f>
        <v>4000</v>
      </c>
      <c r="N130" s="90"/>
      <c r="O130" s="79">
        <f>SUM(O129)</f>
        <v>4000</v>
      </c>
      <c r="P130" s="90"/>
      <c r="Q130" s="79">
        <f t="shared" ref="Q130:Q131" si="214">SUM(I130,K130,M130,O130)</f>
        <v>20000</v>
      </c>
      <c r="R130" s="90"/>
      <c r="S130" s="79">
        <f>SUM(S129)</f>
        <v>0</v>
      </c>
      <c r="T130" s="90"/>
      <c r="U130" s="79">
        <f t="shared" si="213"/>
        <v>20000</v>
      </c>
      <c r="V130" s="43"/>
      <c r="W130" s="157" t="str">
        <f t="shared" si="189"/>
        <v>OK</v>
      </c>
      <c r="X130" s="157" t="str">
        <f t="shared" si="190"/>
        <v>OK</v>
      </c>
      <c r="Y130" s="13"/>
      <c r="Z130" s="13"/>
      <c r="AA130" s="13"/>
      <c r="AB130" s="13"/>
      <c r="AC130" s="13"/>
      <c r="AD130" s="13"/>
    </row>
    <row r="131" spans="1:30" ht="12" customHeight="1">
      <c r="A131" s="101" t="s">
        <v>185</v>
      </c>
      <c r="B131" s="102"/>
      <c r="C131" s="103"/>
      <c r="D131" s="102"/>
      <c r="E131" s="104"/>
      <c r="F131" s="105"/>
      <c r="G131" s="104">
        <f>SUM(G120,G127,G130)</f>
        <v>198581.80000000002</v>
      </c>
      <c r="H131" s="125"/>
      <c r="I131" s="104">
        <f>SUM(I120,I127,I130)</f>
        <v>162861.80000000002</v>
      </c>
      <c r="J131" s="125"/>
      <c r="K131" s="104">
        <f>SUM(K120,K127,K130)</f>
        <v>15440</v>
      </c>
      <c r="L131" s="125"/>
      <c r="M131" s="104">
        <f>SUM(M120,M127,M130)</f>
        <v>10140</v>
      </c>
      <c r="N131" s="125"/>
      <c r="O131" s="104">
        <f>SUM(O120,O127,O130)</f>
        <v>10140</v>
      </c>
      <c r="P131" s="104"/>
      <c r="Q131" s="106">
        <f t="shared" si="214"/>
        <v>198581.80000000002</v>
      </c>
      <c r="R131" s="125"/>
      <c r="S131" s="104">
        <f>SUM(S120,S127,S130)</f>
        <v>0</v>
      </c>
      <c r="T131" s="104"/>
      <c r="U131" s="106">
        <f t="shared" si="213"/>
        <v>198581.80000000002</v>
      </c>
      <c r="V131" s="43"/>
      <c r="W131" s="126"/>
      <c r="X131" s="126" t="str">
        <f t="shared" si="190"/>
        <v>OK</v>
      </c>
      <c r="Y131" s="13"/>
      <c r="Z131" s="13"/>
      <c r="AA131" s="13"/>
      <c r="AB131" s="13"/>
      <c r="AC131" s="13"/>
      <c r="AD131" s="13"/>
    </row>
    <row r="132" spans="1:30" ht="12" customHeight="1">
      <c r="A132" s="158"/>
      <c r="B132" s="159"/>
      <c r="C132" s="160"/>
      <c r="D132" s="159"/>
      <c r="E132" s="161"/>
      <c r="F132" s="162"/>
      <c r="G132" s="163"/>
      <c r="H132" s="161"/>
      <c r="I132" s="116"/>
      <c r="J132" s="161"/>
      <c r="K132" s="116"/>
      <c r="L132" s="161"/>
      <c r="M132" s="116"/>
      <c r="N132" s="161"/>
      <c r="O132" s="116"/>
      <c r="P132" s="161"/>
      <c r="Q132" s="69"/>
      <c r="R132" s="161"/>
      <c r="S132" s="116"/>
      <c r="T132" s="161"/>
      <c r="U132" s="69"/>
      <c r="V132" s="43"/>
      <c r="W132" s="157"/>
      <c r="X132" s="157"/>
      <c r="Y132" s="13"/>
      <c r="Z132" s="13"/>
      <c r="AA132" s="13"/>
      <c r="AB132" s="13"/>
      <c r="AC132" s="13"/>
      <c r="AD132" s="13"/>
    </row>
    <row r="133" spans="1:30" ht="12" customHeight="1">
      <c r="A133" s="101" t="s">
        <v>186</v>
      </c>
      <c r="B133" s="102"/>
      <c r="C133" s="103"/>
      <c r="D133" s="102"/>
      <c r="E133" s="164"/>
      <c r="F133" s="105"/>
      <c r="G133" s="104">
        <f>SUM(G28,G50,G78,G82,G97,G105,G108,G131)</f>
        <v>3734887.8</v>
      </c>
      <c r="H133" s="164"/>
      <c r="I133" s="104">
        <f>SUM(I28,I50,I78,I82,I97,I105,I108,I131)</f>
        <v>2600490.2999999998</v>
      </c>
      <c r="J133" s="164"/>
      <c r="K133" s="104">
        <f>SUM(K28,K50,K78,K82,K97,K105,K108,K131)</f>
        <v>266508.16666666663</v>
      </c>
      <c r="L133" s="164"/>
      <c r="M133" s="104">
        <f>SUM(M28,M50,M78,M82,M97,M105,M108,M131)</f>
        <v>615502.83333333326</v>
      </c>
      <c r="N133" s="164"/>
      <c r="O133" s="104">
        <f>SUM(O28,O50,O78,O82,O97,O105,O108,O131)</f>
        <v>252386.5</v>
      </c>
      <c r="P133" s="164"/>
      <c r="Q133" s="106">
        <f>SUM(I133,K133,M133,O133)</f>
        <v>3734887.8</v>
      </c>
      <c r="R133" s="164"/>
      <c r="S133" s="104">
        <f>SUM(S28,S50,S78,S82,S97,S105,S108,S131)</f>
        <v>0</v>
      </c>
      <c r="T133" s="164"/>
      <c r="U133" s="106">
        <f>SUM(Q133,S133)</f>
        <v>3734887.8</v>
      </c>
      <c r="V133" s="43"/>
      <c r="W133" s="126"/>
      <c r="X133" s="126" t="str">
        <f t="shared" ref="X133:X134" si="215">IF(Q133=G133, "OK", "ERROR")</f>
        <v>OK</v>
      </c>
      <c r="Y133" s="13"/>
      <c r="Z133" s="13"/>
      <c r="AA133" s="13"/>
      <c r="AB133" s="13"/>
      <c r="AC133" s="13"/>
      <c r="AD133" s="13"/>
    </row>
    <row r="134" spans="1:30" ht="12" customHeight="1">
      <c r="A134" s="56"/>
      <c r="B134" s="165"/>
      <c r="C134" s="166"/>
      <c r="D134" s="165"/>
      <c r="E134" s="167"/>
      <c r="F134" s="168"/>
      <c r="G134" s="169"/>
      <c r="H134" s="167"/>
      <c r="I134" s="69"/>
      <c r="J134" s="167"/>
      <c r="K134" s="69"/>
      <c r="L134" s="167"/>
      <c r="M134" s="69"/>
      <c r="N134" s="167"/>
      <c r="O134" s="69"/>
      <c r="P134" s="167"/>
      <c r="Q134" s="69"/>
      <c r="R134" s="167"/>
      <c r="S134" s="69"/>
      <c r="T134" s="167"/>
      <c r="U134" s="69"/>
      <c r="V134" s="43"/>
      <c r="W134" s="71" t="str">
        <f>IF(P134=E134, "OK", "ERROR")</f>
        <v>OK</v>
      </c>
      <c r="X134" s="71" t="str">
        <f t="shared" si="215"/>
        <v>OK</v>
      </c>
      <c r="Y134" s="13"/>
      <c r="Z134" s="13"/>
      <c r="AA134" s="13"/>
      <c r="AB134" s="13"/>
      <c r="AC134" s="13"/>
      <c r="AD134" s="13"/>
    </row>
    <row r="135" spans="1:30" ht="12" customHeight="1">
      <c r="A135" s="53" t="s">
        <v>187</v>
      </c>
      <c r="B135" s="170"/>
      <c r="C135" s="171"/>
      <c r="D135" s="170"/>
      <c r="E135" s="172"/>
      <c r="F135" s="173"/>
      <c r="G135" s="174"/>
      <c r="H135" s="172"/>
      <c r="I135" s="127"/>
      <c r="J135" s="172"/>
      <c r="K135" s="127"/>
      <c r="L135" s="172"/>
      <c r="M135" s="127"/>
      <c r="N135" s="172"/>
      <c r="O135" s="127"/>
      <c r="P135" s="172"/>
      <c r="Q135" s="127"/>
      <c r="R135" s="172"/>
      <c r="S135" s="127"/>
      <c r="T135" s="172"/>
      <c r="U135" s="127"/>
      <c r="V135" s="43"/>
      <c r="W135" s="128"/>
      <c r="X135" s="128"/>
      <c r="Y135" s="13"/>
      <c r="Z135" s="13"/>
      <c r="AA135" s="13"/>
      <c r="AB135" s="13"/>
      <c r="AC135" s="13"/>
      <c r="AD135" s="13"/>
    </row>
    <row r="136" spans="1:30" ht="12" customHeight="1">
      <c r="A136" s="100" t="s">
        <v>188</v>
      </c>
      <c r="B136" s="175"/>
      <c r="C136" s="176">
        <v>0.13</v>
      </c>
      <c r="D136" s="177"/>
      <c r="E136" s="178"/>
      <c r="F136" s="61"/>
      <c r="G136" s="179">
        <f>G133*$C$136</f>
        <v>485535.41399999999</v>
      </c>
      <c r="H136" s="180"/>
      <c r="I136" s="179">
        <f>I133*$C$136</f>
        <v>338063.739</v>
      </c>
      <c r="J136" s="180"/>
      <c r="K136" s="179">
        <f>K133*$C$136</f>
        <v>34646.061666666661</v>
      </c>
      <c r="L136" s="180"/>
      <c r="M136" s="179">
        <f>M133*$C$136</f>
        <v>80015.368333333332</v>
      </c>
      <c r="N136" s="180"/>
      <c r="O136" s="179">
        <f>O133*$C$136</f>
        <v>32810.245000000003</v>
      </c>
      <c r="P136" s="180"/>
      <c r="Q136" s="79">
        <f>SUM(I136,K136,M136,O136)</f>
        <v>485535.41399999999</v>
      </c>
      <c r="R136" s="180"/>
      <c r="S136" s="179">
        <f>S133*$C$136</f>
        <v>0</v>
      </c>
      <c r="T136" s="180"/>
      <c r="U136" s="79">
        <f>SUM(Q136,S136)</f>
        <v>485535.41399999999</v>
      </c>
      <c r="V136" s="43"/>
      <c r="W136" s="71" t="str">
        <f t="shared" ref="W136:W137" si="216">IF(P136=E136, "OK", "ERROR")</f>
        <v>OK</v>
      </c>
      <c r="X136" s="71" t="str">
        <f t="shared" ref="X136:X139" si="217">IF(Q136=G136, "OK", "ERROR")</f>
        <v>OK</v>
      </c>
      <c r="Y136" s="13"/>
      <c r="Z136" s="13"/>
      <c r="AA136" s="13"/>
      <c r="AB136" s="13"/>
      <c r="AC136" s="13"/>
      <c r="AD136" s="13"/>
    </row>
    <row r="137" spans="1:30" ht="12" customHeight="1">
      <c r="A137" s="100" t="s">
        <v>189</v>
      </c>
      <c r="B137" s="181"/>
      <c r="C137" s="182">
        <v>0.1</v>
      </c>
      <c r="D137" s="181"/>
      <c r="E137" s="183"/>
      <c r="F137" s="184"/>
      <c r="G137" s="185"/>
      <c r="H137" s="183"/>
      <c r="I137" s="116">
        <f>B137*C137*F137*H137</f>
        <v>0</v>
      </c>
      <c r="J137" s="183"/>
      <c r="K137" s="116">
        <f>B137*C137*F137*J137</f>
        <v>0</v>
      </c>
      <c r="L137" s="183"/>
      <c r="M137" s="116">
        <f>B137*C137*F137*L137</f>
        <v>0</v>
      </c>
      <c r="N137" s="183"/>
      <c r="O137" s="116">
        <f>B137*C137*F137*N137</f>
        <v>0</v>
      </c>
      <c r="P137" s="183"/>
      <c r="Q137" s="69"/>
      <c r="R137" s="183"/>
      <c r="S137" s="116">
        <f>F137*G137*J137*R137</f>
        <v>0</v>
      </c>
      <c r="T137" s="183"/>
      <c r="U137" s="69"/>
      <c r="V137" s="43"/>
      <c r="W137" s="157" t="str">
        <f t="shared" si="216"/>
        <v>OK</v>
      </c>
      <c r="X137" s="157" t="str">
        <f t="shared" si="217"/>
        <v>OK</v>
      </c>
      <c r="Y137" s="13"/>
      <c r="Z137" s="13"/>
      <c r="AA137" s="13"/>
      <c r="AB137" s="13"/>
      <c r="AC137" s="13"/>
      <c r="AD137" s="13"/>
    </row>
    <row r="138" spans="1:30" ht="12" customHeight="1">
      <c r="A138" s="186" t="s">
        <v>190</v>
      </c>
      <c r="B138" s="102"/>
      <c r="C138" s="103"/>
      <c r="D138" s="102"/>
      <c r="E138" s="164"/>
      <c r="F138" s="105"/>
      <c r="G138" s="106">
        <f>SUM(G136,G133)</f>
        <v>4220423.2139999997</v>
      </c>
      <c r="H138" s="164"/>
      <c r="I138" s="106">
        <f>SUM(I136,I133)</f>
        <v>2938554.0389999999</v>
      </c>
      <c r="J138" s="164"/>
      <c r="K138" s="106">
        <f>SUM(K136,K133)</f>
        <v>301154.22833333327</v>
      </c>
      <c r="L138" s="164"/>
      <c r="M138" s="106">
        <f>SUM(M136,M133)</f>
        <v>695518.20166666654</v>
      </c>
      <c r="N138" s="164"/>
      <c r="O138" s="106">
        <f>SUM(O136,O133)</f>
        <v>285196.745</v>
      </c>
      <c r="P138" s="164" t="s">
        <v>191</v>
      </c>
      <c r="Q138" s="106">
        <f>SUM(I138,K138,M138,O138)</f>
        <v>4220423.2139999997</v>
      </c>
      <c r="R138" s="164"/>
      <c r="S138" s="106">
        <f>SUM(S136,S133)</f>
        <v>0</v>
      </c>
      <c r="T138" s="164" t="s">
        <v>191</v>
      </c>
      <c r="U138" s="106">
        <f>SUM(Q138,S138)</f>
        <v>4220423.2139999997</v>
      </c>
      <c r="V138" s="43"/>
      <c r="W138" s="126"/>
      <c r="X138" s="126" t="str">
        <f t="shared" si="217"/>
        <v>OK</v>
      </c>
      <c r="Y138" s="13"/>
      <c r="Z138" s="13"/>
      <c r="AA138" s="13"/>
      <c r="AB138" s="13"/>
      <c r="AC138" s="13"/>
      <c r="AD138" s="13"/>
    </row>
    <row r="139" spans="1:30" ht="12" customHeight="1">
      <c r="A139" s="56" t="s">
        <v>192</v>
      </c>
      <c r="B139" s="187"/>
      <c r="C139" s="188"/>
      <c r="D139" s="187"/>
      <c r="E139" s="189"/>
      <c r="F139" s="190"/>
      <c r="G139" s="191"/>
      <c r="H139" s="189"/>
      <c r="I139" s="69"/>
      <c r="J139" s="189"/>
      <c r="K139" s="69"/>
      <c r="L139" s="189"/>
      <c r="M139" s="69"/>
      <c r="N139" s="189"/>
      <c r="O139" s="69"/>
      <c r="P139" s="132">
        <f>SUM(H139,J139,L139,N139)</f>
        <v>0</v>
      </c>
      <c r="Q139" s="69"/>
      <c r="R139" s="189"/>
      <c r="S139" s="79"/>
      <c r="T139" s="132">
        <f>SUM(R139,P139)</f>
        <v>0</v>
      </c>
      <c r="U139" s="69">
        <f>SUM(M139,O139,Q139,S139)</f>
        <v>0</v>
      </c>
      <c r="V139" s="43"/>
      <c r="W139" s="71" t="str">
        <f>IF(P139=E139, "OK", "ERROR")</f>
        <v>OK</v>
      </c>
      <c r="X139" s="71" t="str">
        <f t="shared" si="217"/>
        <v>OK</v>
      </c>
      <c r="Y139" s="13"/>
      <c r="Z139" s="13"/>
      <c r="AA139" s="13"/>
      <c r="AB139" s="13"/>
      <c r="AC139" s="13"/>
      <c r="AD139" s="13"/>
    </row>
    <row r="140" spans="1:30" ht="12" customHeight="1">
      <c r="A140" s="56"/>
      <c r="B140" s="187"/>
      <c r="C140" s="188"/>
      <c r="D140" s="187"/>
      <c r="E140" s="189"/>
      <c r="F140" s="190"/>
      <c r="G140" s="191"/>
      <c r="H140" s="189"/>
      <c r="I140" s="69"/>
      <c r="J140" s="189"/>
      <c r="K140" s="69"/>
      <c r="L140" s="189"/>
      <c r="M140" s="69"/>
      <c r="N140" s="189"/>
      <c r="O140" s="69"/>
      <c r="P140" s="189"/>
      <c r="Q140" s="69"/>
      <c r="R140" s="189"/>
      <c r="S140" s="69"/>
      <c r="T140" s="189"/>
      <c r="U140" s="69"/>
      <c r="V140" s="43"/>
      <c r="W140" s="71"/>
      <c r="X140" s="71"/>
      <c r="Y140" s="13"/>
      <c r="Z140" s="13"/>
      <c r="AA140" s="13"/>
      <c r="AB140" s="13"/>
      <c r="AC140" s="13"/>
      <c r="AD140" s="13"/>
    </row>
    <row r="141" spans="1:30" ht="25.5" customHeight="1">
      <c r="A141" s="101" t="s">
        <v>193</v>
      </c>
      <c r="B141" s="192"/>
      <c r="C141" s="193"/>
      <c r="D141" s="192"/>
      <c r="E141" s="194"/>
      <c r="F141" s="195"/>
      <c r="G141" s="196">
        <f>SUM(G138:G139)</f>
        <v>4220423.2139999997</v>
      </c>
      <c r="H141" s="194"/>
      <c r="I141" s="196">
        <f>SUM(I138:I139)</f>
        <v>2938554.0389999999</v>
      </c>
      <c r="J141" s="194"/>
      <c r="K141" s="196">
        <f>SUM(K138:K139)</f>
        <v>301154.22833333327</v>
      </c>
      <c r="L141" s="194"/>
      <c r="M141" s="196">
        <f>SUM(M138:M139)</f>
        <v>695518.20166666654</v>
      </c>
      <c r="N141" s="194"/>
      <c r="O141" s="196">
        <f>SUM(O138:O139)</f>
        <v>285196.745</v>
      </c>
      <c r="P141" s="194"/>
      <c r="Q141" s="196">
        <f>SUM(Q138:Q139)</f>
        <v>4220423.2139999997</v>
      </c>
      <c r="R141" s="194"/>
      <c r="S141" s="196">
        <f>SUM(S138:S139)</f>
        <v>0</v>
      </c>
      <c r="T141" s="194"/>
      <c r="U141" s="196">
        <f>SUM(U138:U139)</f>
        <v>4220423.2139999997</v>
      </c>
      <c r="V141" s="43"/>
      <c r="W141" s="197"/>
      <c r="X141" s="197" t="str">
        <f>IF(Q141=G141, "OK", "ERROR")</f>
        <v>OK</v>
      </c>
      <c r="Y141" s="13"/>
      <c r="Z141" s="13"/>
      <c r="AA141" s="13"/>
      <c r="AB141" s="13"/>
      <c r="AC141" s="13"/>
      <c r="AD141" s="13"/>
    </row>
    <row r="142" spans="1:30" ht="12" customHeight="1">
      <c r="A142" s="19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2" customHeight="1">
      <c r="A143" s="19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2" customHeight="1">
      <c r="A144" s="19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W144" s="13"/>
      <c r="X144" s="13"/>
      <c r="Y144" s="13"/>
      <c r="Z144" s="13"/>
      <c r="AA144" s="13"/>
      <c r="AB144" s="13"/>
      <c r="AC144" s="13"/>
      <c r="AD144" s="13"/>
    </row>
    <row r="145" spans="1:30" ht="12" customHeight="1">
      <c r="A145" s="19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W145" s="13"/>
      <c r="X145" s="13"/>
      <c r="Y145" s="13"/>
      <c r="Z145" s="13"/>
      <c r="AA145" s="13"/>
      <c r="AB145" s="13"/>
      <c r="AC145" s="13"/>
      <c r="AD145" s="13"/>
    </row>
    <row r="146" spans="1:30" ht="12" customHeight="1">
      <c r="A146" s="19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W146" s="13"/>
      <c r="X146" s="13"/>
      <c r="Y146" s="13"/>
      <c r="Z146" s="13"/>
      <c r="AA146" s="13"/>
      <c r="AB146" s="13"/>
      <c r="AC146" s="13"/>
      <c r="AD146" s="13"/>
    </row>
    <row r="147" spans="1:30" ht="12" customHeight="1">
      <c r="A147" s="19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W147" s="13"/>
      <c r="X147" s="13"/>
      <c r="Y147" s="13"/>
      <c r="Z147" s="13"/>
      <c r="AA147" s="13"/>
      <c r="AB147" s="13"/>
      <c r="AC147" s="13"/>
      <c r="AD147" s="13"/>
    </row>
    <row r="148" spans="1:30" ht="12" customHeight="1">
      <c r="A148" s="19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W148" s="13"/>
      <c r="X148" s="13"/>
      <c r="Y148" s="13"/>
      <c r="Z148" s="13"/>
      <c r="AA148" s="13"/>
      <c r="AB148" s="13"/>
      <c r="AC148" s="13"/>
      <c r="AD148" s="13"/>
    </row>
    <row r="149" spans="1:30" ht="12" customHeight="1">
      <c r="A149" s="19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W149" s="13"/>
      <c r="X149" s="13"/>
      <c r="Y149" s="13"/>
      <c r="Z149" s="13"/>
      <c r="AA149" s="13"/>
      <c r="AB149" s="13"/>
      <c r="AC149" s="13"/>
      <c r="AD149" s="13"/>
    </row>
    <row r="150" spans="1:30" ht="12" customHeight="1">
      <c r="A150" s="19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W150" s="13"/>
      <c r="X150" s="13"/>
      <c r="Y150" s="13"/>
      <c r="Z150" s="13"/>
      <c r="AA150" s="13"/>
      <c r="AB150" s="13"/>
      <c r="AC150" s="13"/>
      <c r="AD150" s="13"/>
    </row>
    <row r="151" spans="1:30" ht="12" customHeight="1">
      <c r="A151" s="19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W151" s="13"/>
      <c r="X151" s="13"/>
      <c r="Y151" s="13"/>
      <c r="Z151" s="13"/>
      <c r="AA151" s="13"/>
      <c r="AB151" s="13"/>
      <c r="AC151" s="13"/>
      <c r="AD151" s="13"/>
    </row>
    <row r="152" spans="1:30" ht="12" customHeight="1">
      <c r="A152" s="19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W152" s="13"/>
      <c r="X152" s="13"/>
      <c r="Y152" s="13"/>
      <c r="Z152" s="13"/>
      <c r="AA152" s="13"/>
      <c r="AB152" s="13"/>
      <c r="AC152" s="13"/>
      <c r="AD152" s="13"/>
    </row>
    <row r="153" spans="1:30" ht="12" customHeight="1">
      <c r="A153" s="19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W153" s="13"/>
      <c r="X153" s="13"/>
      <c r="Y153" s="13"/>
      <c r="Z153" s="13"/>
      <c r="AA153" s="13"/>
      <c r="AB153" s="13"/>
      <c r="AC153" s="13"/>
      <c r="AD153" s="13"/>
    </row>
    <row r="154" spans="1:30" ht="12" customHeight="1">
      <c r="A154" s="19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W154" s="13"/>
      <c r="X154" s="13"/>
      <c r="Y154" s="13"/>
      <c r="Z154" s="13"/>
      <c r="AA154" s="13"/>
      <c r="AB154" s="13"/>
      <c r="AC154" s="13"/>
      <c r="AD154" s="13"/>
    </row>
    <row r="155" spans="1:30" ht="12" customHeight="1">
      <c r="A155" s="19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W155" s="13"/>
      <c r="X155" s="13"/>
      <c r="Y155" s="13"/>
      <c r="Z155" s="13"/>
      <c r="AA155" s="13"/>
      <c r="AB155" s="13"/>
      <c r="AC155" s="13"/>
      <c r="AD155" s="13"/>
    </row>
    <row r="156" spans="1:30" ht="12" customHeight="1">
      <c r="A156" s="19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W156" s="13"/>
      <c r="X156" s="13"/>
      <c r="Y156" s="13"/>
      <c r="Z156" s="13"/>
      <c r="AA156" s="13"/>
      <c r="AB156" s="13"/>
      <c r="AC156" s="13"/>
      <c r="AD156" s="13"/>
    </row>
    <row r="157" spans="1:30" ht="12" customHeight="1">
      <c r="A157" s="19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W157" s="13"/>
      <c r="X157" s="13"/>
      <c r="Y157" s="13"/>
      <c r="Z157" s="13"/>
      <c r="AA157" s="13"/>
      <c r="AB157" s="13"/>
      <c r="AC157" s="13"/>
      <c r="AD157" s="13"/>
    </row>
    <row r="158" spans="1:30" ht="12" customHeight="1">
      <c r="A158" s="19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W158" s="13"/>
      <c r="X158" s="13"/>
      <c r="Y158" s="13"/>
      <c r="Z158" s="13"/>
      <c r="AA158" s="13"/>
      <c r="AB158" s="13"/>
      <c r="AC158" s="13"/>
      <c r="AD158" s="13"/>
    </row>
    <row r="159" spans="1:30" ht="12" customHeight="1">
      <c r="A159" s="19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W159" s="13"/>
      <c r="X159" s="13"/>
      <c r="Y159" s="13"/>
      <c r="Z159" s="13"/>
      <c r="AA159" s="13"/>
      <c r="AB159" s="13"/>
      <c r="AC159" s="13"/>
      <c r="AD159" s="13"/>
    </row>
    <row r="160" spans="1:30" ht="12" customHeight="1">
      <c r="A160" s="19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W160" s="13"/>
      <c r="X160" s="13"/>
      <c r="Y160" s="13"/>
      <c r="Z160" s="13"/>
      <c r="AA160" s="13"/>
      <c r="AB160" s="13"/>
      <c r="AC160" s="13"/>
      <c r="AD160" s="13"/>
    </row>
    <row r="161" spans="1:30" ht="12" customHeight="1">
      <c r="A161" s="19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W161" s="13"/>
      <c r="X161" s="13"/>
      <c r="Y161" s="13"/>
      <c r="Z161" s="13"/>
      <c r="AA161" s="13"/>
      <c r="AB161" s="13"/>
      <c r="AC161" s="13"/>
      <c r="AD161" s="13"/>
    </row>
    <row r="162" spans="1:30" ht="12" customHeight="1">
      <c r="A162" s="19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W162" s="13"/>
      <c r="X162" s="13"/>
      <c r="Y162" s="13"/>
      <c r="Z162" s="13"/>
      <c r="AA162" s="13"/>
      <c r="AB162" s="13"/>
      <c r="AC162" s="13"/>
      <c r="AD162" s="13"/>
    </row>
    <row r="163" spans="1:30" ht="12" customHeight="1">
      <c r="A163" s="19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W163" s="13"/>
      <c r="X163" s="13"/>
      <c r="Y163" s="13"/>
      <c r="Z163" s="13"/>
      <c r="AA163" s="13"/>
      <c r="AB163" s="13"/>
      <c r="AC163" s="13"/>
      <c r="AD163" s="13"/>
    </row>
    <row r="164" spans="1:30" ht="12" customHeight="1">
      <c r="A164" s="19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W164" s="13"/>
      <c r="X164" s="13"/>
      <c r="Y164" s="13"/>
      <c r="Z164" s="13"/>
      <c r="AA164" s="13"/>
      <c r="AB164" s="13"/>
      <c r="AC164" s="13"/>
      <c r="AD164" s="13"/>
    </row>
    <row r="165" spans="1:30" ht="12" customHeight="1">
      <c r="A165" s="19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W165" s="13"/>
      <c r="X165" s="13"/>
      <c r="Y165" s="13"/>
      <c r="Z165" s="13"/>
      <c r="AA165" s="13"/>
      <c r="AB165" s="13"/>
      <c r="AC165" s="13"/>
      <c r="AD165" s="13"/>
    </row>
    <row r="166" spans="1:30" ht="12" customHeight="1">
      <c r="A166" s="19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W166" s="13"/>
      <c r="X166" s="13"/>
      <c r="Y166" s="13"/>
      <c r="Z166" s="13"/>
      <c r="AA166" s="13"/>
      <c r="AB166" s="13"/>
      <c r="AC166" s="13"/>
      <c r="AD166" s="13"/>
    </row>
    <row r="167" spans="1:30" ht="12" customHeight="1">
      <c r="A167" s="19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W167" s="13"/>
      <c r="X167" s="13"/>
      <c r="Y167" s="13"/>
      <c r="Z167" s="13"/>
      <c r="AA167" s="13"/>
      <c r="AB167" s="13"/>
      <c r="AC167" s="13"/>
      <c r="AD167" s="13"/>
    </row>
    <row r="168" spans="1:30" ht="12" customHeight="1">
      <c r="A168" s="19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W168" s="13"/>
      <c r="X168" s="13"/>
      <c r="Y168" s="13"/>
      <c r="Z168" s="13"/>
      <c r="AA168" s="13"/>
      <c r="AB168" s="13"/>
      <c r="AC168" s="13"/>
      <c r="AD168" s="13"/>
    </row>
    <row r="169" spans="1:30" ht="12" customHeight="1">
      <c r="A169" s="19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W169" s="13"/>
      <c r="X169" s="13"/>
      <c r="Y169" s="13"/>
      <c r="Z169" s="13"/>
      <c r="AA169" s="13"/>
      <c r="AB169" s="13"/>
      <c r="AC169" s="13"/>
      <c r="AD169" s="13"/>
    </row>
    <row r="170" spans="1:30" ht="12" customHeight="1">
      <c r="A170" s="19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W170" s="13"/>
      <c r="X170" s="13"/>
      <c r="Y170" s="13"/>
      <c r="Z170" s="13"/>
      <c r="AA170" s="13"/>
      <c r="AB170" s="13"/>
      <c r="AC170" s="13"/>
      <c r="AD170" s="13"/>
    </row>
    <row r="171" spans="1:30" ht="12" customHeight="1">
      <c r="A171" s="19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W171" s="13"/>
      <c r="X171" s="13"/>
      <c r="Y171" s="13"/>
      <c r="Z171" s="13"/>
      <c r="AA171" s="13"/>
      <c r="AB171" s="13"/>
      <c r="AC171" s="13"/>
      <c r="AD171" s="13"/>
    </row>
    <row r="172" spans="1:30" ht="12" customHeight="1">
      <c r="A172" s="19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W172" s="13"/>
      <c r="X172" s="13"/>
      <c r="Y172" s="13"/>
      <c r="Z172" s="13"/>
      <c r="AA172" s="13"/>
      <c r="AB172" s="13"/>
      <c r="AC172" s="13"/>
      <c r="AD172" s="13"/>
    </row>
    <row r="173" spans="1:30" ht="12" customHeight="1">
      <c r="A173" s="19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W173" s="13"/>
      <c r="X173" s="13"/>
      <c r="Y173" s="13"/>
      <c r="Z173" s="13"/>
      <c r="AA173" s="13"/>
      <c r="AB173" s="13"/>
      <c r="AC173" s="13"/>
      <c r="AD173" s="13"/>
    </row>
    <row r="174" spans="1:30" ht="12" customHeight="1">
      <c r="A174" s="19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W174" s="13"/>
      <c r="X174" s="13"/>
      <c r="Y174" s="13"/>
      <c r="Z174" s="13"/>
      <c r="AA174" s="13"/>
      <c r="AB174" s="13"/>
      <c r="AC174" s="13"/>
      <c r="AD174" s="13"/>
    </row>
    <row r="175" spans="1:30" ht="12" customHeight="1">
      <c r="A175" s="19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W175" s="13"/>
      <c r="X175" s="13"/>
      <c r="Y175" s="13"/>
      <c r="Z175" s="13"/>
      <c r="AA175" s="13"/>
      <c r="AB175" s="13"/>
      <c r="AC175" s="13"/>
      <c r="AD175" s="13"/>
    </row>
    <row r="176" spans="1:30" ht="12" customHeight="1">
      <c r="A176" s="19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W176" s="13"/>
      <c r="X176" s="13"/>
      <c r="Y176" s="13"/>
      <c r="Z176" s="13"/>
      <c r="AA176" s="13"/>
      <c r="AB176" s="13"/>
      <c r="AC176" s="13"/>
      <c r="AD176" s="13"/>
    </row>
    <row r="177" spans="1:30" ht="12" customHeight="1">
      <c r="A177" s="19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W177" s="13"/>
      <c r="X177" s="13"/>
      <c r="Y177" s="13"/>
      <c r="Z177" s="13"/>
      <c r="AA177" s="13"/>
      <c r="AB177" s="13"/>
      <c r="AC177" s="13"/>
      <c r="AD177" s="13"/>
    </row>
    <row r="178" spans="1:30" ht="12" customHeight="1">
      <c r="A178" s="19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W178" s="13"/>
      <c r="X178" s="13"/>
      <c r="Y178" s="13"/>
      <c r="Z178" s="13"/>
      <c r="AA178" s="13"/>
      <c r="AB178" s="13"/>
      <c r="AC178" s="13"/>
      <c r="AD178" s="13"/>
    </row>
    <row r="179" spans="1:30" ht="12" customHeight="1">
      <c r="A179" s="19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W179" s="13"/>
      <c r="X179" s="13"/>
      <c r="Y179" s="13"/>
      <c r="Z179" s="13"/>
      <c r="AA179" s="13"/>
      <c r="AB179" s="13"/>
      <c r="AC179" s="13"/>
      <c r="AD179" s="13"/>
    </row>
    <row r="180" spans="1:30" ht="12" customHeight="1">
      <c r="A180" s="19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W180" s="13"/>
      <c r="X180" s="13"/>
      <c r="Y180" s="13"/>
      <c r="Z180" s="13"/>
      <c r="AA180" s="13"/>
      <c r="AB180" s="13"/>
      <c r="AC180" s="13"/>
      <c r="AD180" s="13"/>
    </row>
    <row r="181" spans="1:30" ht="12" customHeight="1">
      <c r="A181" s="19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W181" s="13"/>
      <c r="X181" s="13"/>
      <c r="Y181" s="13"/>
      <c r="Z181" s="13"/>
      <c r="AA181" s="13"/>
      <c r="AB181" s="13"/>
      <c r="AC181" s="13"/>
      <c r="AD181" s="13"/>
    </row>
    <row r="182" spans="1:30" ht="12" customHeight="1">
      <c r="A182" s="19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W182" s="13"/>
      <c r="X182" s="13"/>
      <c r="Y182" s="13"/>
      <c r="Z182" s="13"/>
      <c r="AA182" s="13"/>
      <c r="AB182" s="13"/>
      <c r="AC182" s="13"/>
      <c r="AD182" s="13"/>
    </row>
    <row r="183" spans="1:30" ht="12" customHeight="1">
      <c r="A183" s="19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W183" s="13"/>
      <c r="X183" s="13"/>
      <c r="Y183" s="13"/>
      <c r="Z183" s="13"/>
      <c r="AA183" s="13"/>
      <c r="AB183" s="13"/>
      <c r="AC183" s="13"/>
      <c r="AD183" s="13"/>
    </row>
    <row r="184" spans="1:30" ht="12" customHeight="1">
      <c r="A184" s="19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W184" s="13"/>
      <c r="X184" s="13"/>
      <c r="Y184" s="13"/>
      <c r="Z184" s="13"/>
      <c r="AA184" s="13"/>
      <c r="AB184" s="13"/>
      <c r="AC184" s="13"/>
      <c r="AD184" s="13"/>
    </row>
    <row r="185" spans="1:30" ht="12" customHeight="1">
      <c r="A185" s="19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W185" s="13"/>
      <c r="X185" s="13"/>
      <c r="Y185" s="13"/>
      <c r="Z185" s="13"/>
      <c r="AA185" s="13"/>
      <c r="AB185" s="13"/>
      <c r="AC185" s="13"/>
      <c r="AD185" s="13"/>
    </row>
    <row r="186" spans="1:30" ht="12" customHeight="1">
      <c r="A186" s="19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W186" s="13"/>
      <c r="X186" s="13"/>
      <c r="Y186" s="13"/>
      <c r="Z186" s="13"/>
      <c r="AA186" s="13"/>
      <c r="AB186" s="13"/>
      <c r="AC186" s="13"/>
      <c r="AD186" s="13"/>
    </row>
    <row r="187" spans="1:30" ht="12" customHeight="1">
      <c r="A187" s="19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W187" s="13"/>
      <c r="X187" s="13"/>
      <c r="Y187" s="13"/>
      <c r="Z187" s="13"/>
      <c r="AA187" s="13"/>
      <c r="AB187" s="13"/>
      <c r="AC187" s="13"/>
      <c r="AD187" s="13"/>
    </row>
    <row r="188" spans="1:30" ht="12" customHeight="1">
      <c r="A188" s="19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W188" s="13"/>
      <c r="X188" s="13"/>
      <c r="Y188" s="13"/>
      <c r="Z188" s="13"/>
      <c r="AA188" s="13"/>
      <c r="AB188" s="13"/>
      <c r="AC188" s="13"/>
      <c r="AD188" s="13"/>
    </row>
    <row r="189" spans="1:30" ht="12" customHeight="1">
      <c r="A189" s="19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W189" s="13"/>
      <c r="X189" s="13"/>
      <c r="Y189" s="13"/>
      <c r="Z189" s="13"/>
      <c r="AA189" s="13"/>
      <c r="AB189" s="13"/>
      <c r="AC189" s="13"/>
      <c r="AD189" s="13"/>
    </row>
    <row r="190" spans="1:30" ht="12" customHeight="1">
      <c r="A190" s="19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W190" s="13"/>
      <c r="X190" s="13"/>
      <c r="Y190" s="13"/>
      <c r="Z190" s="13"/>
      <c r="AA190" s="13"/>
      <c r="AB190" s="13"/>
      <c r="AC190" s="13"/>
      <c r="AD190" s="13"/>
    </row>
    <row r="191" spans="1:30" ht="12" customHeight="1">
      <c r="A191" s="19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W191" s="13"/>
      <c r="X191" s="13"/>
      <c r="Y191" s="13"/>
      <c r="Z191" s="13"/>
      <c r="AA191" s="13"/>
      <c r="AB191" s="13"/>
      <c r="AC191" s="13"/>
      <c r="AD191" s="13"/>
    </row>
    <row r="192" spans="1:30" ht="12" customHeight="1">
      <c r="A192" s="19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W192" s="13"/>
      <c r="X192" s="13"/>
      <c r="Y192" s="13"/>
      <c r="Z192" s="13"/>
      <c r="AA192" s="13"/>
      <c r="AB192" s="13"/>
      <c r="AC192" s="13"/>
      <c r="AD192" s="13"/>
    </row>
    <row r="193" spans="1:30" ht="12" customHeight="1">
      <c r="A193" s="19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W193" s="13"/>
      <c r="X193" s="13"/>
      <c r="Y193" s="13"/>
      <c r="Z193" s="13"/>
      <c r="AA193" s="13"/>
      <c r="AB193" s="13"/>
      <c r="AC193" s="13"/>
      <c r="AD193" s="13"/>
    </row>
    <row r="194" spans="1:30" ht="12" customHeight="1">
      <c r="A194" s="19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W194" s="13"/>
      <c r="X194" s="13"/>
      <c r="Y194" s="13"/>
      <c r="Z194" s="13"/>
      <c r="AA194" s="13"/>
      <c r="AB194" s="13"/>
      <c r="AC194" s="13"/>
      <c r="AD194" s="13"/>
    </row>
    <row r="195" spans="1:30" ht="12" customHeight="1">
      <c r="A195" s="19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W195" s="13"/>
      <c r="X195" s="13"/>
      <c r="Y195" s="13"/>
      <c r="Z195" s="13"/>
      <c r="AA195" s="13"/>
      <c r="AB195" s="13"/>
      <c r="AC195" s="13"/>
      <c r="AD195" s="13"/>
    </row>
    <row r="196" spans="1:30" ht="12" customHeight="1">
      <c r="A196" s="19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W196" s="13"/>
      <c r="X196" s="13"/>
      <c r="Y196" s="13"/>
      <c r="Z196" s="13"/>
      <c r="AA196" s="13"/>
      <c r="AB196" s="13"/>
      <c r="AC196" s="13"/>
      <c r="AD196" s="13"/>
    </row>
    <row r="197" spans="1:30" ht="12" customHeight="1">
      <c r="A197" s="19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W197" s="13"/>
      <c r="X197" s="13"/>
      <c r="Y197" s="13"/>
      <c r="Z197" s="13"/>
      <c r="AA197" s="13"/>
      <c r="AB197" s="13"/>
      <c r="AC197" s="13"/>
      <c r="AD197" s="13"/>
    </row>
    <row r="198" spans="1:30" ht="12" customHeight="1">
      <c r="A198" s="19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2" customHeight="1">
      <c r="A199" s="19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W199" s="13"/>
      <c r="X199" s="13"/>
      <c r="Y199" s="13"/>
      <c r="Z199" s="13"/>
      <c r="AA199" s="13"/>
      <c r="AB199" s="13"/>
      <c r="AC199" s="13"/>
      <c r="AD199" s="13"/>
    </row>
    <row r="200" spans="1:30" ht="12" customHeight="1">
      <c r="A200" s="19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W200" s="13"/>
      <c r="X200" s="13"/>
      <c r="Y200" s="13"/>
      <c r="Z200" s="13"/>
      <c r="AA200" s="13"/>
      <c r="AB200" s="13"/>
      <c r="AC200" s="13"/>
      <c r="AD200" s="13"/>
    </row>
    <row r="201" spans="1:30" ht="12" customHeight="1">
      <c r="A201" s="19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2" customHeight="1">
      <c r="A202" s="19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2" customHeight="1">
      <c r="A203" s="19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W203" s="13"/>
      <c r="X203" s="13"/>
      <c r="Y203" s="13"/>
      <c r="Z203" s="13"/>
      <c r="AA203" s="13"/>
      <c r="AB203" s="13"/>
      <c r="AC203" s="13"/>
      <c r="AD203" s="13"/>
    </row>
    <row r="204" spans="1:30" ht="12" customHeight="1">
      <c r="A204" s="19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W204" s="13"/>
      <c r="X204" s="13"/>
      <c r="Y204" s="13"/>
      <c r="Z204" s="13"/>
      <c r="AA204" s="13"/>
      <c r="AB204" s="13"/>
      <c r="AC204" s="13"/>
      <c r="AD204" s="13"/>
    </row>
    <row r="205" spans="1:30" ht="12" customHeight="1">
      <c r="A205" s="19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W205" s="13"/>
      <c r="X205" s="13"/>
      <c r="Y205" s="13"/>
      <c r="Z205" s="13"/>
      <c r="AA205" s="13"/>
      <c r="AB205" s="13"/>
      <c r="AC205" s="13"/>
      <c r="AD205" s="13"/>
    </row>
    <row r="206" spans="1:30" ht="12" customHeight="1">
      <c r="A206" s="19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W206" s="13"/>
      <c r="X206" s="13"/>
      <c r="Y206" s="13"/>
      <c r="Z206" s="13"/>
      <c r="AA206" s="13"/>
      <c r="AB206" s="13"/>
      <c r="AC206" s="13"/>
      <c r="AD206" s="13"/>
    </row>
    <row r="207" spans="1:30" ht="12" customHeight="1">
      <c r="A207" s="19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W207" s="13"/>
      <c r="X207" s="13"/>
      <c r="Y207" s="13"/>
      <c r="Z207" s="13"/>
      <c r="AA207" s="13"/>
      <c r="AB207" s="13"/>
      <c r="AC207" s="13"/>
      <c r="AD207" s="13"/>
    </row>
    <row r="208" spans="1:30" ht="12" customHeight="1">
      <c r="A208" s="19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W208" s="13"/>
      <c r="X208" s="13"/>
      <c r="Y208" s="13"/>
      <c r="Z208" s="13"/>
      <c r="AA208" s="13"/>
      <c r="AB208" s="13"/>
      <c r="AC208" s="13"/>
      <c r="AD208" s="13"/>
    </row>
    <row r="209" spans="1:30" ht="12" customHeight="1">
      <c r="A209" s="19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W209" s="13"/>
      <c r="X209" s="13"/>
      <c r="Y209" s="13"/>
      <c r="Z209" s="13"/>
      <c r="AA209" s="13"/>
      <c r="AB209" s="13"/>
      <c r="AC209" s="13"/>
      <c r="AD209" s="13"/>
    </row>
    <row r="210" spans="1:30" ht="12" customHeight="1">
      <c r="A210" s="19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W210" s="13"/>
      <c r="X210" s="13"/>
      <c r="Y210" s="13"/>
      <c r="Z210" s="13"/>
      <c r="AA210" s="13"/>
      <c r="AB210" s="13"/>
      <c r="AC210" s="13"/>
      <c r="AD210" s="13"/>
    </row>
    <row r="211" spans="1:30" ht="12" customHeight="1">
      <c r="A211" s="19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W211" s="13"/>
      <c r="X211" s="13"/>
      <c r="Y211" s="13"/>
      <c r="Z211" s="13"/>
      <c r="AA211" s="13"/>
      <c r="AB211" s="13"/>
      <c r="AC211" s="13"/>
      <c r="AD211" s="13"/>
    </row>
    <row r="212" spans="1:30" ht="12" customHeight="1">
      <c r="A212" s="19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W212" s="13"/>
      <c r="X212" s="13"/>
      <c r="Y212" s="13"/>
      <c r="Z212" s="13"/>
      <c r="AA212" s="13"/>
      <c r="AB212" s="13"/>
      <c r="AC212" s="13"/>
      <c r="AD212" s="13"/>
    </row>
    <row r="213" spans="1:30" ht="12" customHeight="1">
      <c r="A213" s="19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W213" s="13"/>
      <c r="X213" s="13"/>
      <c r="Y213" s="13"/>
      <c r="Z213" s="13"/>
      <c r="AA213" s="13"/>
      <c r="AB213" s="13"/>
      <c r="AC213" s="13"/>
      <c r="AD213" s="13"/>
    </row>
    <row r="214" spans="1:30" ht="12" customHeight="1">
      <c r="A214" s="19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W214" s="13"/>
      <c r="X214" s="13"/>
      <c r="Y214" s="13"/>
      <c r="Z214" s="13"/>
      <c r="AA214" s="13"/>
      <c r="AB214" s="13"/>
      <c r="AC214" s="13"/>
      <c r="AD214" s="13"/>
    </row>
    <row r="215" spans="1:30" ht="12" customHeight="1">
      <c r="A215" s="19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W215" s="13"/>
      <c r="X215" s="13"/>
      <c r="Y215" s="13"/>
      <c r="Z215" s="13"/>
      <c r="AA215" s="13"/>
      <c r="AB215" s="13"/>
      <c r="AC215" s="13"/>
      <c r="AD215" s="13"/>
    </row>
    <row r="216" spans="1:30" ht="12" customHeight="1">
      <c r="A216" s="19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W216" s="13"/>
      <c r="X216" s="13"/>
      <c r="Y216" s="13"/>
      <c r="Z216" s="13"/>
      <c r="AA216" s="13"/>
      <c r="AB216" s="13"/>
      <c r="AC216" s="13"/>
      <c r="AD216" s="13"/>
    </row>
    <row r="217" spans="1:30" ht="12" customHeight="1">
      <c r="A217" s="198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W217" s="13"/>
      <c r="X217" s="13"/>
      <c r="Y217" s="13"/>
      <c r="Z217" s="13"/>
      <c r="AA217" s="13"/>
      <c r="AB217" s="13"/>
      <c r="AC217" s="13"/>
      <c r="AD217" s="13"/>
    </row>
    <row r="218" spans="1:30" ht="12" customHeight="1">
      <c r="A218" s="198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W218" s="13"/>
      <c r="X218" s="13"/>
      <c r="Y218" s="13"/>
      <c r="Z218" s="13"/>
      <c r="AA218" s="13"/>
      <c r="AB218" s="13"/>
      <c r="AC218" s="13"/>
      <c r="AD218" s="13"/>
    </row>
    <row r="219" spans="1:30" ht="12" customHeight="1">
      <c r="A219" s="198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W219" s="13"/>
      <c r="X219" s="13"/>
      <c r="Y219" s="13"/>
      <c r="Z219" s="13"/>
      <c r="AA219" s="13"/>
      <c r="AB219" s="13"/>
      <c r="AC219" s="13"/>
      <c r="AD219" s="13"/>
    </row>
    <row r="220" spans="1:30" ht="12" customHeight="1">
      <c r="A220" s="198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W220" s="13"/>
      <c r="X220" s="13"/>
      <c r="Y220" s="13"/>
      <c r="Z220" s="13"/>
      <c r="AA220" s="13"/>
      <c r="AB220" s="13"/>
      <c r="AC220" s="13"/>
      <c r="AD220" s="13"/>
    </row>
    <row r="221" spans="1:30" ht="12" customHeight="1">
      <c r="A221" s="198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W221" s="13"/>
      <c r="X221" s="13"/>
      <c r="Y221" s="13"/>
      <c r="Z221" s="13"/>
      <c r="AA221" s="13"/>
      <c r="AB221" s="13"/>
      <c r="AC221" s="13"/>
      <c r="AD221" s="13"/>
    </row>
    <row r="222" spans="1:30" ht="12" customHeight="1">
      <c r="A222" s="198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W222" s="13"/>
      <c r="X222" s="13"/>
      <c r="Y222" s="13"/>
      <c r="Z222" s="13"/>
      <c r="AA222" s="13"/>
      <c r="AB222" s="13"/>
      <c r="AC222" s="13"/>
      <c r="AD222" s="13"/>
    </row>
    <row r="223" spans="1:30" ht="12" customHeight="1">
      <c r="A223" s="198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W223" s="13"/>
      <c r="X223" s="13"/>
      <c r="Y223" s="13"/>
      <c r="Z223" s="13"/>
      <c r="AA223" s="13"/>
      <c r="AB223" s="13"/>
      <c r="AC223" s="13"/>
      <c r="AD223" s="13"/>
    </row>
    <row r="224" spans="1:30" ht="12" customHeight="1">
      <c r="A224" s="198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W224" s="13"/>
      <c r="X224" s="13"/>
      <c r="Y224" s="13"/>
      <c r="Z224" s="13"/>
      <c r="AA224" s="13"/>
      <c r="AB224" s="13"/>
      <c r="AC224" s="13"/>
      <c r="AD224" s="13"/>
    </row>
    <row r="225" spans="1:30" ht="12" customHeight="1">
      <c r="A225" s="198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W225" s="13"/>
      <c r="X225" s="13"/>
      <c r="Y225" s="13"/>
      <c r="Z225" s="13"/>
      <c r="AA225" s="13"/>
      <c r="AB225" s="13"/>
      <c r="AC225" s="13"/>
      <c r="AD225" s="13"/>
    </row>
    <row r="226" spans="1:30" ht="12" customHeight="1">
      <c r="A226" s="198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W226" s="13"/>
      <c r="X226" s="13"/>
      <c r="Y226" s="13"/>
      <c r="Z226" s="13"/>
      <c r="AA226" s="13"/>
      <c r="AB226" s="13"/>
      <c r="AC226" s="13"/>
      <c r="AD226" s="13"/>
    </row>
    <row r="227" spans="1:30" ht="12" customHeight="1">
      <c r="A227" s="198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W227" s="13"/>
      <c r="X227" s="13"/>
      <c r="Y227" s="13"/>
      <c r="Z227" s="13"/>
      <c r="AA227" s="13"/>
      <c r="AB227" s="13"/>
      <c r="AC227" s="13"/>
      <c r="AD227" s="13"/>
    </row>
    <row r="228" spans="1:30" ht="12" customHeight="1">
      <c r="A228" s="198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W228" s="13"/>
      <c r="X228" s="13"/>
      <c r="Y228" s="13"/>
      <c r="Z228" s="13"/>
      <c r="AA228" s="13"/>
      <c r="AB228" s="13"/>
      <c r="AC228" s="13"/>
      <c r="AD228" s="13"/>
    </row>
    <row r="229" spans="1:30" ht="12" customHeight="1">
      <c r="A229" s="198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W229" s="13"/>
      <c r="X229" s="13"/>
      <c r="Y229" s="13"/>
      <c r="Z229" s="13"/>
      <c r="AA229" s="13"/>
      <c r="AB229" s="13"/>
      <c r="AC229" s="13"/>
      <c r="AD229" s="13"/>
    </row>
    <row r="230" spans="1:30" ht="12" customHeight="1">
      <c r="A230" s="198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W230" s="13"/>
      <c r="X230" s="13"/>
      <c r="Y230" s="13"/>
      <c r="Z230" s="13"/>
      <c r="AA230" s="13"/>
      <c r="AB230" s="13"/>
      <c r="AC230" s="13"/>
      <c r="AD230" s="13"/>
    </row>
    <row r="231" spans="1:30" ht="12" customHeight="1">
      <c r="A231" s="198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W231" s="13"/>
      <c r="X231" s="13"/>
      <c r="Y231" s="13"/>
      <c r="Z231" s="13"/>
      <c r="AA231" s="13"/>
      <c r="AB231" s="13"/>
      <c r="AC231" s="13"/>
      <c r="AD231" s="13"/>
    </row>
    <row r="232" spans="1:30" ht="12" customHeight="1">
      <c r="A232" s="198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W232" s="13"/>
      <c r="X232" s="13"/>
      <c r="Y232" s="13"/>
      <c r="Z232" s="13"/>
      <c r="AA232" s="13"/>
      <c r="AB232" s="13"/>
      <c r="AC232" s="13"/>
      <c r="AD232" s="13"/>
    </row>
    <row r="233" spans="1:30" ht="12" customHeight="1">
      <c r="A233" s="198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W233" s="13"/>
      <c r="X233" s="13"/>
      <c r="Y233" s="13"/>
      <c r="Z233" s="13"/>
      <c r="AA233" s="13"/>
      <c r="AB233" s="13"/>
      <c r="AC233" s="13"/>
      <c r="AD233" s="13"/>
    </row>
    <row r="234" spans="1:30" ht="12" customHeight="1">
      <c r="A234" s="198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W234" s="13"/>
      <c r="X234" s="13"/>
      <c r="Y234" s="13"/>
      <c r="Z234" s="13"/>
      <c r="AA234" s="13"/>
      <c r="AB234" s="13"/>
      <c r="AC234" s="13"/>
      <c r="AD234" s="13"/>
    </row>
    <row r="235" spans="1:30" ht="12" customHeight="1">
      <c r="A235" s="198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W235" s="13"/>
      <c r="X235" s="13"/>
      <c r="Y235" s="13"/>
      <c r="Z235" s="13"/>
      <c r="AA235" s="13"/>
      <c r="AB235" s="13"/>
      <c r="AC235" s="13"/>
      <c r="AD235" s="13"/>
    </row>
    <row r="236" spans="1:30" ht="12" customHeight="1">
      <c r="A236" s="198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W236" s="13"/>
      <c r="X236" s="13"/>
      <c r="Y236" s="13"/>
      <c r="Z236" s="13"/>
      <c r="AA236" s="13"/>
      <c r="AB236" s="13"/>
      <c r="AC236" s="13"/>
      <c r="AD236" s="13"/>
    </row>
    <row r="237" spans="1:30" ht="12" customHeight="1">
      <c r="A237" s="198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W237" s="13"/>
      <c r="X237" s="13"/>
      <c r="Y237" s="13"/>
      <c r="Z237" s="13"/>
      <c r="AA237" s="13"/>
      <c r="AB237" s="13"/>
      <c r="AC237" s="13"/>
      <c r="AD237" s="13"/>
    </row>
    <row r="238" spans="1:30" ht="12" customHeight="1">
      <c r="A238" s="19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W238" s="13"/>
      <c r="X238" s="13"/>
      <c r="Y238" s="13"/>
      <c r="Z238" s="13"/>
      <c r="AA238" s="13"/>
      <c r="AB238" s="13"/>
      <c r="AC238" s="13"/>
      <c r="AD238" s="13"/>
    </row>
    <row r="239" spans="1:30" ht="12" customHeight="1">
      <c r="A239" s="19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W239" s="13"/>
      <c r="X239" s="13"/>
      <c r="Y239" s="13"/>
      <c r="Z239" s="13"/>
      <c r="AA239" s="13"/>
      <c r="AB239" s="13"/>
      <c r="AC239" s="13"/>
      <c r="AD239" s="13"/>
    </row>
    <row r="240" spans="1:30" ht="12" customHeight="1">
      <c r="A240" s="198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W240" s="13"/>
      <c r="X240" s="13"/>
      <c r="Y240" s="13"/>
      <c r="Z240" s="13"/>
      <c r="AA240" s="13"/>
      <c r="AB240" s="13"/>
      <c r="AC240" s="13"/>
      <c r="AD240" s="13"/>
    </row>
    <row r="241" spans="1:30" ht="12" customHeight="1">
      <c r="A241" s="198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W241" s="13"/>
      <c r="X241" s="13"/>
      <c r="Y241" s="13"/>
      <c r="Z241" s="13"/>
      <c r="AA241" s="13"/>
      <c r="AB241" s="13"/>
      <c r="AC241" s="13"/>
      <c r="AD241" s="13"/>
    </row>
    <row r="242" spans="1:30" ht="12" customHeight="1">
      <c r="A242" s="198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W242" s="13"/>
      <c r="X242" s="13"/>
      <c r="Y242" s="13"/>
      <c r="Z242" s="13"/>
      <c r="AA242" s="13"/>
      <c r="AB242" s="13"/>
      <c r="AC242" s="13"/>
      <c r="AD242" s="13"/>
    </row>
    <row r="243" spans="1:30" ht="12" customHeight="1">
      <c r="A243" s="198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W243" s="13"/>
      <c r="X243" s="13"/>
      <c r="Y243" s="13"/>
      <c r="Z243" s="13"/>
      <c r="AA243" s="13"/>
      <c r="AB243" s="13"/>
      <c r="AC243" s="13"/>
      <c r="AD243" s="13"/>
    </row>
    <row r="244" spans="1:30" ht="12" customHeight="1">
      <c r="A244" s="198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W244" s="13"/>
      <c r="X244" s="13"/>
      <c r="Y244" s="13"/>
      <c r="Z244" s="13"/>
      <c r="AA244" s="13"/>
      <c r="AB244" s="13"/>
      <c r="AC244" s="13"/>
      <c r="AD244" s="13"/>
    </row>
    <row r="245" spans="1:30" ht="12" customHeight="1">
      <c r="A245" s="198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W245" s="13"/>
      <c r="X245" s="13"/>
      <c r="Y245" s="13"/>
      <c r="Z245" s="13"/>
      <c r="AA245" s="13"/>
      <c r="AB245" s="13"/>
      <c r="AC245" s="13"/>
      <c r="AD245" s="13"/>
    </row>
    <row r="246" spans="1:30" ht="12" customHeight="1">
      <c r="A246" s="198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W246" s="13"/>
      <c r="X246" s="13"/>
      <c r="Y246" s="13"/>
      <c r="Z246" s="13"/>
      <c r="AA246" s="13"/>
      <c r="AB246" s="13"/>
      <c r="AC246" s="13"/>
      <c r="AD246" s="13"/>
    </row>
    <row r="247" spans="1:30" ht="12" customHeight="1">
      <c r="A247" s="198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W247" s="13"/>
      <c r="X247" s="13"/>
      <c r="Y247" s="13"/>
      <c r="Z247" s="13"/>
      <c r="AA247" s="13"/>
      <c r="AB247" s="13"/>
      <c r="AC247" s="13"/>
      <c r="AD247" s="13"/>
    </row>
    <row r="248" spans="1:30" ht="12" customHeight="1">
      <c r="A248" s="198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W248" s="13"/>
      <c r="X248" s="13"/>
      <c r="Y248" s="13"/>
      <c r="Z248" s="13"/>
      <c r="AA248" s="13"/>
      <c r="AB248" s="13"/>
      <c r="AC248" s="13"/>
      <c r="AD248" s="13"/>
    </row>
    <row r="249" spans="1:30" ht="12" customHeight="1">
      <c r="A249" s="198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W249" s="13"/>
      <c r="X249" s="13"/>
      <c r="Y249" s="13"/>
      <c r="Z249" s="13"/>
      <c r="AA249" s="13"/>
      <c r="AB249" s="13"/>
      <c r="AC249" s="13"/>
      <c r="AD249" s="13"/>
    </row>
    <row r="250" spans="1:30" ht="12" customHeight="1">
      <c r="A250" s="198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W250" s="13"/>
      <c r="X250" s="13"/>
      <c r="Y250" s="13"/>
      <c r="Z250" s="13"/>
      <c r="AA250" s="13"/>
      <c r="AB250" s="13"/>
      <c r="AC250" s="13"/>
      <c r="AD250" s="13"/>
    </row>
    <row r="251" spans="1:30" ht="12" customHeight="1">
      <c r="A251" s="198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W251" s="13"/>
      <c r="X251" s="13"/>
      <c r="Y251" s="13"/>
      <c r="Z251" s="13"/>
      <c r="AA251" s="13"/>
      <c r="AB251" s="13"/>
      <c r="AC251" s="13"/>
      <c r="AD251" s="13"/>
    </row>
    <row r="252" spans="1:30" ht="12" customHeight="1">
      <c r="A252" s="198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W252" s="13"/>
      <c r="X252" s="13"/>
      <c r="Y252" s="13"/>
      <c r="Z252" s="13"/>
      <c r="AA252" s="13"/>
      <c r="AB252" s="13"/>
      <c r="AC252" s="13"/>
      <c r="AD252" s="13"/>
    </row>
    <row r="253" spans="1:30" ht="12" customHeight="1">
      <c r="A253" s="198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W253" s="13"/>
      <c r="X253" s="13"/>
      <c r="Y253" s="13"/>
      <c r="Z253" s="13"/>
      <c r="AA253" s="13"/>
      <c r="AB253" s="13"/>
      <c r="AC253" s="13"/>
      <c r="AD253" s="13"/>
    </row>
    <row r="254" spans="1:30" ht="12" customHeight="1">
      <c r="A254" s="198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W254" s="13"/>
      <c r="X254" s="13"/>
      <c r="Y254" s="13"/>
      <c r="Z254" s="13"/>
      <c r="AA254" s="13"/>
      <c r="AB254" s="13"/>
      <c r="AC254" s="13"/>
      <c r="AD254" s="13"/>
    </row>
    <row r="255" spans="1:30" ht="12" customHeight="1">
      <c r="A255" s="198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W255" s="13"/>
      <c r="X255" s="13"/>
      <c r="Y255" s="13"/>
      <c r="Z255" s="13"/>
      <c r="AA255" s="13"/>
      <c r="AB255" s="13"/>
      <c r="AC255" s="13"/>
      <c r="AD255" s="13"/>
    </row>
    <row r="256" spans="1:30" ht="12" customHeight="1">
      <c r="A256" s="198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W256" s="13"/>
      <c r="X256" s="13"/>
      <c r="Y256" s="13"/>
      <c r="Z256" s="13"/>
      <c r="AA256" s="13"/>
      <c r="AB256" s="13"/>
      <c r="AC256" s="13"/>
      <c r="AD256" s="13"/>
    </row>
    <row r="257" spans="1:30" ht="12" customHeight="1">
      <c r="A257" s="198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W257" s="13"/>
      <c r="X257" s="13"/>
      <c r="Y257" s="13"/>
      <c r="Z257" s="13"/>
      <c r="AA257" s="13"/>
      <c r="AB257" s="13"/>
      <c r="AC257" s="13"/>
      <c r="AD257" s="13"/>
    </row>
    <row r="258" spans="1:30" ht="12" customHeight="1">
      <c r="A258" s="198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W258" s="13"/>
      <c r="X258" s="13"/>
      <c r="Y258" s="13"/>
      <c r="Z258" s="13"/>
      <c r="AA258" s="13"/>
      <c r="AB258" s="13"/>
      <c r="AC258" s="13"/>
      <c r="AD258" s="13"/>
    </row>
    <row r="259" spans="1:30" ht="12" customHeight="1">
      <c r="A259" s="198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W259" s="13"/>
      <c r="X259" s="13"/>
      <c r="Y259" s="13"/>
      <c r="Z259" s="13"/>
      <c r="AA259" s="13"/>
      <c r="AB259" s="13"/>
      <c r="AC259" s="13"/>
      <c r="AD259" s="13"/>
    </row>
    <row r="260" spans="1:30" ht="12" customHeight="1">
      <c r="A260" s="198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W260" s="13"/>
      <c r="X260" s="13"/>
      <c r="Y260" s="13"/>
      <c r="Z260" s="13"/>
      <c r="AA260" s="13"/>
      <c r="AB260" s="13"/>
      <c r="AC260" s="13"/>
      <c r="AD260" s="13"/>
    </row>
    <row r="261" spans="1:30" ht="12" customHeight="1">
      <c r="A261" s="198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W261" s="13"/>
      <c r="X261" s="13"/>
      <c r="Y261" s="13"/>
      <c r="Z261" s="13"/>
      <c r="AA261" s="13"/>
      <c r="AB261" s="13"/>
      <c r="AC261" s="13"/>
      <c r="AD261" s="13"/>
    </row>
    <row r="262" spans="1:30" ht="12" customHeight="1">
      <c r="A262" s="198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W262" s="13"/>
      <c r="X262" s="13"/>
      <c r="Y262" s="13"/>
      <c r="Z262" s="13"/>
      <c r="AA262" s="13"/>
      <c r="AB262" s="13"/>
      <c r="AC262" s="13"/>
      <c r="AD262" s="13"/>
    </row>
    <row r="263" spans="1:30" ht="12" customHeight="1">
      <c r="A263" s="198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W263" s="13"/>
      <c r="X263" s="13"/>
      <c r="Y263" s="13"/>
      <c r="Z263" s="13"/>
      <c r="AA263" s="13"/>
      <c r="AB263" s="13"/>
      <c r="AC263" s="13"/>
      <c r="AD263" s="13"/>
    </row>
    <row r="264" spans="1:30" ht="12" customHeight="1">
      <c r="A264" s="198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W264" s="13"/>
      <c r="X264" s="13"/>
      <c r="Y264" s="13"/>
      <c r="Z264" s="13"/>
      <c r="AA264" s="13"/>
      <c r="AB264" s="13"/>
      <c r="AC264" s="13"/>
      <c r="AD264" s="13"/>
    </row>
    <row r="265" spans="1:30" ht="12" customHeight="1">
      <c r="A265" s="198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W265" s="13"/>
      <c r="X265" s="13"/>
      <c r="Y265" s="13"/>
      <c r="Z265" s="13"/>
      <c r="AA265" s="13"/>
      <c r="AB265" s="13"/>
      <c r="AC265" s="13"/>
      <c r="AD265" s="13"/>
    </row>
    <row r="266" spans="1:30" ht="12" customHeight="1">
      <c r="A266" s="198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W266" s="13"/>
      <c r="X266" s="13"/>
      <c r="Y266" s="13"/>
      <c r="Z266" s="13"/>
      <c r="AA266" s="13"/>
      <c r="AB266" s="13"/>
      <c r="AC266" s="13"/>
      <c r="AD266" s="13"/>
    </row>
    <row r="267" spans="1:30" ht="12" customHeight="1">
      <c r="A267" s="198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W267" s="13"/>
      <c r="X267" s="13"/>
      <c r="Y267" s="13"/>
      <c r="Z267" s="13"/>
      <c r="AA267" s="13"/>
      <c r="AB267" s="13"/>
      <c r="AC267" s="13"/>
      <c r="AD267" s="13"/>
    </row>
    <row r="268" spans="1:30" ht="12" customHeight="1">
      <c r="A268" s="198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W268" s="13"/>
      <c r="X268" s="13"/>
      <c r="Y268" s="13"/>
      <c r="Z268" s="13"/>
      <c r="AA268" s="13"/>
      <c r="AB268" s="13"/>
      <c r="AC268" s="13"/>
      <c r="AD268" s="13"/>
    </row>
    <row r="269" spans="1:30" ht="12" customHeight="1">
      <c r="A269" s="198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W269" s="13"/>
      <c r="X269" s="13"/>
      <c r="Y269" s="13"/>
      <c r="Z269" s="13"/>
      <c r="AA269" s="13"/>
      <c r="AB269" s="13"/>
      <c r="AC269" s="13"/>
      <c r="AD269" s="13"/>
    </row>
    <row r="270" spans="1:30" ht="12" customHeight="1">
      <c r="A270" s="198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W270" s="13"/>
      <c r="X270" s="13"/>
      <c r="Y270" s="13"/>
      <c r="Z270" s="13"/>
      <c r="AA270" s="13"/>
      <c r="AB270" s="13"/>
      <c r="AC270" s="13"/>
      <c r="AD270" s="13"/>
    </row>
    <row r="271" spans="1:30" ht="12" customHeight="1">
      <c r="A271" s="198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W271" s="13"/>
      <c r="X271" s="13"/>
      <c r="Y271" s="13"/>
      <c r="Z271" s="13"/>
      <c r="AA271" s="13"/>
      <c r="AB271" s="13"/>
      <c r="AC271" s="13"/>
      <c r="AD271" s="13"/>
    </row>
    <row r="272" spans="1:30" ht="12" customHeight="1">
      <c r="A272" s="198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W272" s="13"/>
      <c r="X272" s="13"/>
      <c r="Y272" s="13"/>
      <c r="Z272" s="13"/>
      <c r="AA272" s="13"/>
      <c r="AB272" s="13"/>
      <c r="AC272" s="13"/>
      <c r="AD272" s="13"/>
    </row>
    <row r="273" spans="1:30" ht="12" customHeight="1">
      <c r="A273" s="198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W273" s="13"/>
      <c r="X273" s="13"/>
      <c r="Y273" s="13"/>
      <c r="Z273" s="13"/>
      <c r="AA273" s="13"/>
      <c r="AB273" s="13"/>
      <c r="AC273" s="13"/>
      <c r="AD273" s="13"/>
    </row>
    <row r="274" spans="1:30" ht="12" customHeight="1">
      <c r="A274" s="198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W274" s="13"/>
      <c r="X274" s="13"/>
      <c r="Y274" s="13"/>
      <c r="Z274" s="13"/>
      <c r="AA274" s="13"/>
      <c r="AB274" s="13"/>
      <c r="AC274" s="13"/>
      <c r="AD274" s="13"/>
    </row>
    <row r="275" spans="1:30" ht="12" customHeight="1">
      <c r="A275" s="198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W275" s="13"/>
      <c r="X275" s="13"/>
      <c r="Y275" s="13"/>
      <c r="Z275" s="13"/>
      <c r="AA275" s="13"/>
      <c r="AB275" s="13"/>
      <c r="AC275" s="13"/>
      <c r="AD275" s="13"/>
    </row>
    <row r="276" spans="1:30" ht="12" customHeight="1">
      <c r="A276" s="198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W276" s="13"/>
      <c r="X276" s="13"/>
      <c r="Y276" s="13"/>
      <c r="Z276" s="13"/>
      <c r="AA276" s="13"/>
      <c r="AB276" s="13"/>
      <c r="AC276" s="13"/>
      <c r="AD276" s="13"/>
    </row>
    <row r="277" spans="1:30" ht="12" customHeight="1">
      <c r="A277" s="198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W277" s="13"/>
      <c r="X277" s="13"/>
      <c r="Y277" s="13"/>
      <c r="Z277" s="13"/>
      <c r="AA277" s="13"/>
      <c r="AB277" s="13"/>
      <c r="AC277" s="13"/>
      <c r="AD277" s="13"/>
    </row>
    <row r="278" spans="1:30" ht="12" customHeight="1">
      <c r="A278" s="198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W278" s="13"/>
      <c r="X278" s="13"/>
      <c r="Y278" s="13"/>
      <c r="Z278" s="13"/>
      <c r="AA278" s="13"/>
      <c r="AB278" s="13"/>
      <c r="AC278" s="13"/>
      <c r="AD278" s="13"/>
    </row>
    <row r="279" spans="1:30" ht="12" customHeight="1">
      <c r="A279" s="19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W279" s="13"/>
      <c r="X279" s="13"/>
      <c r="Y279" s="13"/>
      <c r="Z279" s="13"/>
      <c r="AA279" s="13"/>
      <c r="AB279" s="13"/>
      <c r="AC279" s="13"/>
      <c r="AD279" s="13"/>
    </row>
    <row r="280" spans="1:30" ht="12" customHeight="1">
      <c r="A280" s="198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W280" s="13"/>
      <c r="X280" s="13"/>
      <c r="Y280" s="13"/>
      <c r="Z280" s="13"/>
      <c r="AA280" s="13"/>
      <c r="AB280" s="13"/>
      <c r="AC280" s="13"/>
      <c r="AD280" s="13"/>
    </row>
    <row r="281" spans="1:30" ht="12" customHeight="1">
      <c r="A281" s="198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W281" s="13"/>
      <c r="X281" s="13"/>
      <c r="Y281" s="13"/>
      <c r="Z281" s="13"/>
      <c r="AA281" s="13"/>
      <c r="AB281" s="13"/>
      <c r="AC281" s="13"/>
      <c r="AD281" s="13"/>
    </row>
    <row r="282" spans="1:30" ht="12" customHeight="1">
      <c r="A282" s="198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W282" s="13"/>
      <c r="X282" s="13"/>
      <c r="Y282" s="13"/>
      <c r="Z282" s="13"/>
      <c r="AA282" s="13"/>
      <c r="AB282" s="13"/>
      <c r="AC282" s="13"/>
      <c r="AD282" s="13"/>
    </row>
    <row r="283" spans="1:30" ht="12" customHeight="1">
      <c r="A283" s="198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W283" s="13"/>
      <c r="X283" s="13"/>
      <c r="Y283" s="13"/>
      <c r="Z283" s="13"/>
      <c r="AA283" s="13"/>
      <c r="AB283" s="13"/>
      <c r="AC283" s="13"/>
      <c r="AD283" s="13"/>
    </row>
    <row r="284" spans="1:30" ht="12" customHeight="1">
      <c r="A284" s="198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W284" s="13"/>
      <c r="X284" s="13"/>
      <c r="Y284" s="13"/>
      <c r="Z284" s="13"/>
      <c r="AA284" s="13"/>
      <c r="AB284" s="13"/>
      <c r="AC284" s="13"/>
      <c r="AD284" s="13"/>
    </row>
    <row r="285" spans="1:30" ht="12" customHeight="1">
      <c r="A285" s="198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W285" s="13"/>
      <c r="X285" s="13"/>
      <c r="Y285" s="13"/>
      <c r="Z285" s="13"/>
      <c r="AA285" s="13"/>
      <c r="AB285" s="13"/>
      <c r="AC285" s="13"/>
      <c r="AD285" s="13"/>
    </row>
    <row r="286" spans="1:30" ht="12" customHeight="1">
      <c r="A286" s="198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W286" s="13"/>
      <c r="X286" s="13"/>
      <c r="Y286" s="13"/>
      <c r="Z286" s="13"/>
      <c r="AA286" s="13"/>
      <c r="AB286" s="13"/>
      <c r="AC286" s="13"/>
      <c r="AD286" s="13"/>
    </row>
    <row r="287" spans="1:30" ht="12" customHeight="1">
      <c r="A287" s="198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W287" s="13"/>
      <c r="X287" s="13"/>
      <c r="Y287" s="13"/>
      <c r="Z287" s="13"/>
      <c r="AA287" s="13"/>
      <c r="AB287" s="13"/>
      <c r="AC287" s="13"/>
      <c r="AD287" s="13"/>
    </row>
    <row r="288" spans="1:30" ht="12" customHeight="1">
      <c r="A288" s="198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W288" s="13"/>
      <c r="X288" s="13"/>
      <c r="Y288" s="13"/>
      <c r="Z288" s="13"/>
      <c r="AA288" s="13"/>
      <c r="AB288" s="13"/>
      <c r="AC288" s="13"/>
      <c r="AD288" s="13"/>
    </row>
    <row r="289" spans="1:30" ht="12" customHeight="1">
      <c r="A289" s="198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W289" s="13"/>
      <c r="X289" s="13"/>
      <c r="Y289" s="13"/>
      <c r="Z289" s="13"/>
      <c r="AA289" s="13"/>
      <c r="AB289" s="13"/>
      <c r="AC289" s="13"/>
      <c r="AD289" s="13"/>
    </row>
    <row r="290" spans="1:30" ht="12" customHeight="1">
      <c r="A290" s="198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W290" s="13"/>
      <c r="X290" s="13"/>
      <c r="Y290" s="13"/>
      <c r="Z290" s="13"/>
      <c r="AA290" s="13"/>
      <c r="AB290" s="13"/>
      <c r="AC290" s="13"/>
      <c r="AD290" s="13"/>
    </row>
    <row r="291" spans="1:30" ht="12" customHeight="1">
      <c r="A291" s="198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W291" s="13"/>
      <c r="X291" s="13"/>
      <c r="Y291" s="13"/>
      <c r="Z291" s="13"/>
      <c r="AA291" s="13"/>
      <c r="AB291" s="13"/>
      <c r="AC291" s="13"/>
      <c r="AD291" s="13"/>
    </row>
    <row r="292" spans="1:30" ht="12" customHeight="1">
      <c r="A292" s="198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W292" s="13"/>
      <c r="X292" s="13"/>
      <c r="Y292" s="13"/>
      <c r="Z292" s="13"/>
      <c r="AA292" s="13"/>
      <c r="AB292" s="13"/>
      <c r="AC292" s="13"/>
      <c r="AD292" s="13"/>
    </row>
    <row r="293" spans="1:30" ht="12" customHeight="1">
      <c r="A293" s="198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W293" s="13"/>
      <c r="X293" s="13"/>
      <c r="Y293" s="13"/>
      <c r="Z293" s="13"/>
      <c r="AA293" s="13"/>
      <c r="AB293" s="13"/>
      <c r="AC293" s="13"/>
      <c r="AD293" s="13"/>
    </row>
    <row r="294" spans="1:30" ht="12" customHeight="1">
      <c r="A294" s="198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W294" s="13"/>
      <c r="X294" s="13"/>
      <c r="Y294" s="13"/>
      <c r="Z294" s="13"/>
      <c r="AA294" s="13"/>
      <c r="AB294" s="13"/>
      <c r="AC294" s="13"/>
      <c r="AD294" s="13"/>
    </row>
    <row r="295" spans="1:30" ht="12" customHeight="1">
      <c r="A295" s="198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W295" s="13"/>
      <c r="X295" s="13"/>
      <c r="Y295" s="13"/>
      <c r="Z295" s="13"/>
      <c r="AA295" s="13"/>
      <c r="AB295" s="13"/>
      <c r="AC295" s="13"/>
      <c r="AD295" s="13"/>
    </row>
    <row r="296" spans="1:30" ht="12" customHeight="1">
      <c r="A296" s="198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W296" s="13"/>
      <c r="X296" s="13"/>
      <c r="Y296" s="13"/>
      <c r="Z296" s="13"/>
      <c r="AA296" s="13"/>
      <c r="AB296" s="13"/>
      <c r="AC296" s="13"/>
      <c r="AD296" s="13"/>
    </row>
    <row r="297" spans="1:30" ht="12" customHeight="1">
      <c r="A297" s="198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W297" s="13"/>
      <c r="X297" s="13"/>
      <c r="Y297" s="13"/>
      <c r="Z297" s="13"/>
      <c r="AA297" s="13"/>
      <c r="AB297" s="13"/>
      <c r="AC297" s="13"/>
      <c r="AD297" s="13"/>
    </row>
    <row r="298" spans="1:30" ht="12" customHeight="1">
      <c r="A298" s="198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W298" s="13"/>
      <c r="X298" s="13"/>
      <c r="Y298" s="13"/>
      <c r="Z298" s="13"/>
      <c r="AA298" s="13"/>
      <c r="AB298" s="13"/>
      <c r="AC298" s="13"/>
      <c r="AD298" s="13"/>
    </row>
    <row r="299" spans="1:30" ht="12" customHeight="1">
      <c r="A299" s="198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W299" s="13"/>
      <c r="X299" s="13"/>
      <c r="Y299" s="13"/>
      <c r="Z299" s="13"/>
      <c r="AA299" s="13"/>
      <c r="AB299" s="13"/>
      <c r="AC299" s="13"/>
      <c r="AD299" s="13"/>
    </row>
    <row r="300" spans="1:30" ht="12" customHeight="1">
      <c r="A300" s="198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W300" s="13"/>
      <c r="X300" s="13"/>
      <c r="Y300" s="13"/>
      <c r="Z300" s="13"/>
      <c r="AA300" s="13"/>
      <c r="AB300" s="13"/>
      <c r="AC300" s="13"/>
      <c r="AD300" s="13"/>
    </row>
    <row r="301" spans="1:30" ht="12" customHeight="1">
      <c r="A301" s="198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W301" s="13"/>
      <c r="X301" s="13"/>
      <c r="Y301" s="13"/>
      <c r="Z301" s="13"/>
      <c r="AA301" s="13"/>
      <c r="AB301" s="13"/>
      <c r="AC301" s="13"/>
      <c r="AD301" s="13"/>
    </row>
    <row r="302" spans="1:30" ht="12" customHeight="1">
      <c r="A302" s="198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W302" s="13"/>
      <c r="X302" s="13"/>
      <c r="Y302" s="13"/>
      <c r="Z302" s="13"/>
      <c r="AA302" s="13"/>
      <c r="AB302" s="13"/>
      <c r="AC302" s="13"/>
      <c r="AD302" s="13"/>
    </row>
    <row r="303" spans="1:30" ht="12" customHeight="1">
      <c r="A303" s="198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W303" s="13"/>
      <c r="X303" s="13"/>
      <c r="Y303" s="13"/>
      <c r="Z303" s="13"/>
      <c r="AA303" s="13"/>
      <c r="AB303" s="13"/>
      <c r="AC303" s="13"/>
      <c r="AD303" s="13"/>
    </row>
    <row r="304" spans="1:30" ht="12" customHeight="1">
      <c r="A304" s="198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W304" s="13"/>
      <c r="X304" s="13"/>
      <c r="Y304" s="13"/>
      <c r="Z304" s="13"/>
      <c r="AA304" s="13"/>
      <c r="AB304" s="13"/>
      <c r="AC304" s="13"/>
      <c r="AD304" s="13"/>
    </row>
    <row r="305" spans="1:30" ht="12" customHeight="1">
      <c r="A305" s="198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W305" s="13"/>
      <c r="X305" s="13"/>
      <c r="Y305" s="13"/>
      <c r="Z305" s="13"/>
      <c r="AA305" s="13"/>
      <c r="AB305" s="13"/>
      <c r="AC305" s="13"/>
      <c r="AD305" s="13"/>
    </row>
    <row r="306" spans="1:30" ht="12" customHeight="1">
      <c r="A306" s="198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W306" s="13"/>
      <c r="X306" s="13"/>
      <c r="Y306" s="13"/>
      <c r="Z306" s="13"/>
      <c r="AA306" s="13"/>
      <c r="AB306" s="13"/>
      <c r="AC306" s="13"/>
      <c r="AD306" s="13"/>
    </row>
    <row r="307" spans="1:30" ht="12" customHeight="1">
      <c r="A307" s="198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W307" s="13"/>
      <c r="X307" s="13"/>
      <c r="Y307" s="13"/>
      <c r="Z307" s="13"/>
      <c r="AA307" s="13"/>
      <c r="AB307" s="13"/>
      <c r="AC307" s="13"/>
      <c r="AD307" s="13"/>
    </row>
    <row r="308" spans="1:30" ht="12" customHeight="1">
      <c r="A308" s="198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W308" s="13"/>
      <c r="X308" s="13"/>
      <c r="Y308" s="13"/>
      <c r="Z308" s="13"/>
      <c r="AA308" s="13"/>
      <c r="AB308" s="13"/>
      <c r="AC308" s="13"/>
      <c r="AD308" s="13"/>
    </row>
    <row r="309" spans="1:30" ht="12" customHeight="1">
      <c r="A309" s="198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W309" s="13"/>
      <c r="X309" s="13"/>
      <c r="Y309" s="13"/>
      <c r="Z309" s="13"/>
      <c r="AA309" s="13"/>
      <c r="AB309" s="13"/>
      <c r="AC309" s="13"/>
      <c r="AD309" s="13"/>
    </row>
    <row r="310" spans="1:30" ht="12" customHeight="1">
      <c r="A310" s="198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W310" s="13"/>
      <c r="X310" s="13"/>
      <c r="Y310" s="13"/>
      <c r="Z310" s="13"/>
      <c r="AA310" s="13"/>
      <c r="AB310" s="13"/>
      <c r="AC310" s="13"/>
      <c r="AD310" s="13"/>
    </row>
    <row r="311" spans="1:30" ht="12" customHeight="1">
      <c r="A311" s="198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W311" s="13"/>
      <c r="X311" s="13"/>
      <c r="Y311" s="13"/>
      <c r="Z311" s="13"/>
      <c r="AA311" s="13"/>
      <c r="AB311" s="13"/>
      <c r="AC311" s="13"/>
      <c r="AD311" s="13"/>
    </row>
    <row r="312" spans="1:30" ht="12" customHeight="1">
      <c r="A312" s="198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W312" s="13"/>
      <c r="X312" s="13"/>
      <c r="Y312" s="13"/>
      <c r="Z312" s="13"/>
      <c r="AA312" s="13"/>
      <c r="AB312" s="13"/>
      <c r="AC312" s="13"/>
      <c r="AD312" s="13"/>
    </row>
    <row r="313" spans="1:30" ht="12" customHeight="1">
      <c r="A313" s="198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W313" s="13"/>
      <c r="X313" s="13"/>
      <c r="Y313" s="13"/>
      <c r="Z313" s="13"/>
      <c r="AA313" s="13"/>
      <c r="AB313" s="13"/>
      <c r="AC313" s="13"/>
      <c r="AD313" s="13"/>
    </row>
    <row r="314" spans="1:30" ht="12" customHeight="1">
      <c r="A314" s="198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W314" s="13"/>
      <c r="X314" s="13"/>
      <c r="Y314" s="13"/>
      <c r="Z314" s="13"/>
      <c r="AA314" s="13"/>
      <c r="AB314" s="13"/>
      <c r="AC314" s="13"/>
      <c r="AD314" s="13"/>
    </row>
    <row r="315" spans="1:30" ht="12" customHeight="1">
      <c r="A315" s="198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W315" s="13"/>
      <c r="X315" s="13"/>
      <c r="Y315" s="13"/>
      <c r="Z315" s="13"/>
      <c r="AA315" s="13"/>
      <c r="AB315" s="13"/>
      <c r="AC315" s="13"/>
      <c r="AD315" s="13"/>
    </row>
    <row r="316" spans="1:30" ht="12" customHeight="1">
      <c r="A316" s="198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W316" s="13"/>
      <c r="X316" s="13"/>
      <c r="Y316" s="13"/>
      <c r="Z316" s="13"/>
      <c r="AA316" s="13"/>
      <c r="AB316" s="13"/>
      <c r="AC316" s="13"/>
      <c r="AD316" s="13"/>
    </row>
    <row r="317" spans="1:30" ht="12" customHeight="1">
      <c r="A317" s="198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W317" s="13"/>
      <c r="X317" s="13"/>
      <c r="Y317" s="13"/>
      <c r="Z317" s="13"/>
      <c r="AA317" s="13"/>
      <c r="AB317" s="13"/>
      <c r="AC317" s="13"/>
      <c r="AD317" s="13"/>
    </row>
    <row r="318" spans="1:30" ht="12" customHeight="1">
      <c r="A318" s="198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W318" s="13"/>
      <c r="X318" s="13"/>
      <c r="Y318" s="13"/>
      <c r="Z318" s="13"/>
      <c r="AA318" s="13"/>
      <c r="AB318" s="13"/>
      <c r="AC318" s="13"/>
      <c r="AD318" s="13"/>
    </row>
    <row r="319" spans="1:30" ht="12" customHeight="1">
      <c r="A319" s="198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W319" s="13"/>
      <c r="X319" s="13"/>
      <c r="Y319" s="13"/>
      <c r="Z319" s="13"/>
      <c r="AA319" s="13"/>
      <c r="AB319" s="13"/>
      <c r="AC319" s="13"/>
      <c r="AD319" s="13"/>
    </row>
    <row r="320" spans="1:30" ht="12" customHeight="1">
      <c r="A320" s="198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W320" s="13"/>
      <c r="X320" s="13"/>
      <c r="Y320" s="13"/>
      <c r="Z320" s="13"/>
      <c r="AA320" s="13"/>
      <c r="AB320" s="13"/>
      <c r="AC320" s="13"/>
      <c r="AD320" s="13"/>
    </row>
    <row r="321" spans="1:30" ht="12" customHeight="1">
      <c r="A321" s="198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W321" s="13"/>
      <c r="X321" s="13"/>
      <c r="Y321" s="13"/>
      <c r="Z321" s="13"/>
      <c r="AA321" s="13"/>
      <c r="AB321" s="13"/>
      <c r="AC321" s="13"/>
      <c r="AD321" s="13"/>
    </row>
    <row r="322" spans="1:30" ht="12" customHeight="1">
      <c r="A322" s="198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W322" s="13"/>
      <c r="X322" s="13"/>
      <c r="Y322" s="13"/>
      <c r="Z322" s="13"/>
      <c r="AA322" s="13"/>
      <c r="AB322" s="13"/>
      <c r="AC322" s="13"/>
      <c r="AD322" s="13"/>
    </row>
    <row r="323" spans="1:30" ht="12" customHeight="1">
      <c r="A323" s="198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W323" s="13"/>
      <c r="X323" s="13"/>
      <c r="Y323" s="13"/>
      <c r="Z323" s="13"/>
      <c r="AA323" s="13"/>
      <c r="AB323" s="13"/>
      <c r="AC323" s="13"/>
      <c r="AD323" s="13"/>
    </row>
    <row r="324" spans="1:30" ht="12" customHeight="1">
      <c r="A324" s="198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W324" s="13"/>
      <c r="X324" s="13"/>
      <c r="Y324" s="13"/>
      <c r="Z324" s="13"/>
      <c r="AA324" s="13"/>
      <c r="AB324" s="13"/>
      <c r="AC324" s="13"/>
      <c r="AD324" s="13"/>
    </row>
    <row r="325" spans="1:30" ht="12" customHeight="1">
      <c r="A325" s="198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W325" s="13"/>
      <c r="X325" s="13"/>
      <c r="Y325" s="13"/>
      <c r="Z325" s="13"/>
      <c r="AA325" s="13"/>
      <c r="AB325" s="13"/>
      <c r="AC325" s="13"/>
      <c r="AD325" s="13"/>
    </row>
    <row r="326" spans="1:30" ht="12" customHeight="1">
      <c r="A326" s="198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W326" s="13"/>
      <c r="X326" s="13"/>
      <c r="Y326" s="13"/>
      <c r="Z326" s="13"/>
      <c r="AA326" s="13"/>
      <c r="AB326" s="13"/>
      <c r="AC326" s="13"/>
      <c r="AD326" s="13"/>
    </row>
    <row r="327" spans="1:30" ht="12" customHeight="1">
      <c r="A327" s="198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W327" s="13"/>
      <c r="X327" s="13"/>
      <c r="Y327" s="13"/>
      <c r="Z327" s="13"/>
      <c r="AA327" s="13"/>
      <c r="AB327" s="13"/>
      <c r="AC327" s="13"/>
      <c r="AD327" s="13"/>
    </row>
    <row r="328" spans="1:30" ht="12" customHeight="1">
      <c r="A328" s="198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W328" s="13"/>
      <c r="X328" s="13"/>
      <c r="Y328" s="13"/>
      <c r="Z328" s="13"/>
      <c r="AA328" s="13"/>
      <c r="AB328" s="13"/>
      <c r="AC328" s="13"/>
      <c r="AD328" s="13"/>
    </row>
    <row r="329" spans="1:30" ht="12" customHeight="1">
      <c r="A329" s="198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W329" s="13"/>
      <c r="X329" s="13"/>
      <c r="Y329" s="13"/>
      <c r="Z329" s="13"/>
      <c r="AA329" s="13"/>
      <c r="AB329" s="13"/>
      <c r="AC329" s="13"/>
      <c r="AD329" s="13"/>
    </row>
    <row r="330" spans="1:30" ht="12" customHeight="1">
      <c r="A330" s="198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W330" s="13"/>
      <c r="X330" s="13"/>
      <c r="Y330" s="13"/>
      <c r="Z330" s="13"/>
      <c r="AA330" s="13"/>
      <c r="AB330" s="13"/>
      <c r="AC330" s="13"/>
      <c r="AD330" s="13"/>
    </row>
    <row r="331" spans="1:30" ht="12" customHeight="1">
      <c r="A331" s="198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W331" s="13"/>
      <c r="X331" s="13"/>
      <c r="Y331" s="13"/>
      <c r="Z331" s="13"/>
      <c r="AA331" s="13"/>
      <c r="AB331" s="13"/>
      <c r="AC331" s="13"/>
      <c r="AD331" s="13"/>
    </row>
    <row r="332" spans="1:30" ht="12" customHeight="1">
      <c r="A332" s="198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W332" s="13"/>
      <c r="X332" s="13"/>
      <c r="Y332" s="13"/>
      <c r="Z332" s="13"/>
      <c r="AA332" s="13"/>
      <c r="AB332" s="13"/>
      <c r="AC332" s="13"/>
      <c r="AD332" s="13"/>
    </row>
    <row r="333" spans="1:30" ht="12" customHeight="1">
      <c r="A333" s="198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W333" s="13"/>
      <c r="X333" s="13"/>
      <c r="Y333" s="13"/>
      <c r="Z333" s="13"/>
      <c r="AA333" s="13"/>
      <c r="AB333" s="13"/>
      <c r="AC333" s="13"/>
      <c r="AD333" s="13"/>
    </row>
    <row r="334" spans="1:30" ht="12" customHeight="1">
      <c r="A334" s="198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W334" s="13"/>
      <c r="X334" s="13"/>
      <c r="Y334" s="13"/>
      <c r="Z334" s="13"/>
      <c r="AA334" s="13"/>
      <c r="AB334" s="13"/>
      <c r="AC334" s="13"/>
      <c r="AD334" s="13"/>
    </row>
    <row r="335" spans="1:30" ht="12" customHeight="1">
      <c r="A335" s="198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W335" s="13"/>
      <c r="X335" s="13"/>
      <c r="Y335" s="13"/>
      <c r="Z335" s="13"/>
      <c r="AA335" s="13"/>
      <c r="AB335" s="13"/>
      <c r="AC335" s="13"/>
      <c r="AD335" s="13"/>
    </row>
    <row r="336" spans="1:30" ht="12" customHeight="1">
      <c r="A336" s="198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W336" s="13"/>
      <c r="X336" s="13"/>
      <c r="Y336" s="13"/>
      <c r="Z336" s="13"/>
      <c r="AA336" s="13"/>
      <c r="AB336" s="13"/>
      <c r="AC336" s="13"/>
      <c r="AD336" s="13"/>
    </row>
    <row r="337" spans="1:30" ht="12" customHeight="1">
      <c r="A337" s="198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W337" s="13"/>
      <c r="X337" s="13"/>
      <c r="Y337" s="13"/>
      <c r="Z337" s="13"/>
      <c r="AA337" s="13"/>
      <c r="AB337" s="13"/>
      <c r="AC337" s="13"/>
      <c r="AD337" s="13"/>
    </row>
    <row r="338" spans="1:30" ht="12" customHeight="1">
      <c r="A338" s="198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W338" s="13"/>
      <c r="X338" s="13"/>
      <c r="Y338" s="13"/>
      <c r="Z338" s="13"/>
      <c r="AA338" s="13"/>
      <c r="AB338" s="13"/>
      <c r="AC338" s="13"/>
      <c r="AD338" s="13"/>
    </row>
    <row r="339" spans="1:30" ht="12" customHeight="1">
      <c r="A339" s="198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W339" s="13"/>
      <c r="X339" s="13"/>
      <c r="Y339" s="13"/>
      <c r="Z339" s="13"/>
      <c r="AA339" s="13"/>
      <c r="AB339" s="13"/>
      <c r="AC339" s="13"/>
      <c r="AD339" s="13"/>
    </row>
    <row r="340" spans="1:30" ht="12" customHeight="1">
      <c r="A340" s="198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W340" s="13"/>
      <c r="X340" s="13"/>
      <c r="Y340" s="13"/>
      <c r="Z340" s="13"/>
      <c r="AA340" s="13"/>
      <c r="AB340" s="13"/>
      <c r="AC340" s="13"/>
      <c r="AD340" s="13"/>
    </row>
    <row r="341" spans="1:30" ht="12" customHeight="1">
      <c r="A341" s="198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W341" s="13"/>
      <c r="X341" s="13"/>
      <c r="Y341" s="13"/>
      <c r="Z341" s="13"/>
      <c r="AA341" s="13"/>
      <c r="AB341" s="13"/>
      <c r="AC341" s="13"/>
      <c r="AD341" s="13"/>
    </row>
    <row r="342" spans="1:30" ht="12" customHeight="1">
      <c r="A342" s="198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W342" s="13"/>
      <c r="X342" s="13"/>
      <c r="Y342" s="13"/>
      <c r="Z342" s="13"/>
      <c r="AA342" s="13"/>
      <c r="AB342" s="13"/>
      <c r="AC342" s="13"/>
      <c r="AD342" s="13"/>
    </row>
    <row r="343" spans="1:30" ht="12" customHeight="1">
      <c r="A343" s="198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W343" s="13"/>
      <c r="X343" s="13"/>
      <c r="Y343" s="13"/>
      <c r="Z343" s="13"/>
      <c r="AA343" s="13"/>
      <c r="AB343" s="13"/>
      <c r="AC343" s="13"/>
      <c r="AD343" s="13"/>
    </row>
    <row r="344" spans="1:30" ht="12" customHeight="1">
      <c r="A344" s="198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W344" s="13"/>
      <c r="X344" s="13"/>
      <c r="Y344" s="13"/>
      <c r="Z344" s="13"/>
      <c r="AA344" s="13"/>
      <c r="AB344" s="13"/>
      <c r="AC344" s="13"/>
      <c r="AD344" s="13"/>
    </row>
    <row r="345" spans="1:30" ht="12" customHeight="1">
      <c r="A345" s="198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W345" s="13"/>
      <c r="X345" s="13"/>
      <c r="Y345" s="13"/>
      <c r="Z345" s="13"/>
      <c r="AA345" s="13"/>
      <c r="AB345" s="13"/>
      <c r="AC345" s="13"/>
      <c r="AD345" s="13"/>
    </row>
    <row r="346" spans="1:30" ht="12" customHeight="1">
      <c r="A346" s="198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W346" s="13"/>
      <c r="X346" s="13"/>
      <c r="Y346" s="13"/>
      <c r="Z346" s="13"/>
      <c r="AA346" s="13"/>
      <c r="AB346" s="13"/>
      <c r="AC346" s="13"/>
      <c r="AD346" s="13"/>
    </row>
    <row r="347" spans="1:30" ht="12" customHeight="1">
      <c r="A347" s="198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W347" s="13"/>
      <c r="X347" s="13"/>
      <c r="Y347" s="13"/>
      <c r="Z347" s="13"/>
      <c r="AA347" s="13"/>
      <c r="AB347" s="13"/>
      <c r="AC347" s="13"/>
      <c r="AD347" s="13"/>
    </row>
    <row r="348" spans="1:30" ht="12" customHeight="1">
      <c r="A348" s="198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W348" s="13"/>
      <c r="X348" s="13"/>
      <c r="Y348" s="13"/>
      <c r="Z348" s="13"/>
      <c r="AA348" s="13"/>
      <c r="AB348" s="13"/>
      <c r="AC348" s="13"/>
      <c r="AD348" s="13"/>
    </row>
    <row r="349" spans="1:30" ht="12" customHeight="1">
      <c r="A349" s="198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W349" s="13"/>
      <c r="X349" s="13"/>
      <c r="Y349" s="13"/>
      <c r="Z349" s="13"/>
      <c r="AA349" s="13"/>
      <c r="AB349" s="13"/>
      <c r="AC349" s="13"/>
      <c r="AD349" s="13"/>
    </row>
    <row r="350" spans="1:30" ht="12" customHeight="1">
      <c r="A350" s="198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W350" s="13"/>
      <c r="X350" s="13"/>
      <c r="Y350" s="13"/>
      <c r="Z350" s="13"/>
      <c r="AA350" s="13"/>
      <c r="AB350" s="13"/>
      <c r="AC350" s="13"/>
      <c r="AD350" s="13"/>
    </row>
    <row r="351" spans="1:30" ht="12" customHeight="1">
      <c r="A351" s="198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W351" s="13"/>
      <c r="X351" s="13"/>
      <c r="Y351" s="13"/>
      <c r="Z351" s="13"/>
      <c r="AA351" s="13"/>
      <c r="AB351" s="13"/>
      <c r="AC351" s="13"/>
      <c r="AD351" s="13"/>
    </row>
    <row r="352" spans="1:30" ht="12" customHeight="1">
      <c r="A352" s="198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W352" s="13"/>
      <c r="X352" s="13"/>
      <c r="Y352" s="13"/>
      <c r="Z352" s="13"/>
      <c r="AA352" s="13"/>
      <c r="AB352" s="13"/>
      <c r="AC352" s="13"/>
      <c r="AD352" s="13"/>
    </row>
    <row r="353" spans="1:30" ht="12" customHeight="1">
      <c r="A353" s="198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W353" s="13"/>
      <c r="X353" s="13"/>
      <c r="Y353" s="13"/>
      <c r="Z353" s="13"/>
      <c r="AA353" s="13"/>
      <c r="AB353" s="13"/>
      <c r="AC353" s="13"/>
      <c r="AD353" s="13"/>
    </row>
    <row r="354" spans="1:30" ht="12" customHeight="1">
      <c r="A354" s="198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W354" s="13"/>
      <c r="X354" s="13"/>
      <c r="Y354" s="13"/>
      <c r="Z354" s="13"/>
      <c r="AA354" s="13"/>
      <c r="AB354" s="13"/>
      <c r="AC354" s="13"/>
      <c r="AD354" s="13"/>
    </row>
    <row r="355" spans="1:30" ht="12" customHeight="1">
      <c r="A355" s="198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W355" s="13"/>
      <c r="X355" s="13"/>
      <c r="Y355" s="13"/>
      <c r="Z355" s="13"/>
      <c r="AA355" s="13"/>
      <c r="AB355" s="13"/>
      <c r="AC355" s="13"/>
      <c r="AD355" s="13"/>
    </row>
    <row r="356" spans="1:30" ht="12" customHeight="1">
      <c r="A356" s="198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W356" s="13"/>
      <c r="X356" s="13"/>
      <c r="Y356" s="13"/>
      <c r="Z356" s="13"/>
      <c r="AA356" s="13"/>
      <c r="AB356" s="13"/>
      <c r="AC356" s="13"/>
      <c r="AD356" s="13"/>
    </row>
    <row r="357" spans="1:30" ht="12" customHeight="1">
      <c r="A357" s="198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W357" s="13"/>
      <c r="X357" s="13"/>
      <c r="Y357" s="13"/>
      <c r="Z357" s="13"/>
      <c r="AA357" s="13"/>
      <c r="AB357" s="13"/>
      <c r="AC357" s="13"/>
      <c r="AD357" s="13"/>
    </row>
    <row r="358" spans="1:30" ht="12" customHeight="1">
      <c r="A358" s="198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W358" s="13"/>
      <c r="X358" s="13"/>
      <c r="Y358" s="13"/>
      <c r="Z358" s="13"/>
      <c r="AA358" s="13"/>
      <c r="AB358" s="13"/>
      <c r="AC358" s="13"/>
      <c r="AD358" s="13"/>
    </row>
    <row r="359" spans="1:30" ht="12" customHeight="1">
      <c r="A359" s="198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W359" s="13"/>
      <c r="X359" s="13"/>
      <c r="Y359" s="13"/>
      <c r="Z359" s="13"/>
      <c r="AA359" s="13"/>
      <c r="AB359" s="13"/>
      <c r="AC359" s="13"/>
      <c r="AD359" s="13"/>
    </row>
    <row r="360" spans="1:30" ht="12" customHeight="1">
      <c r="A360" s="198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W360" s="13"/>
      <c r="X360" s="13"/>
      <c r="Y360" s="13"/>
      <c r="Z360" s="13"/>
      <c r="AA360" s="13"/>
      <c r="AB360" s="13"/>
      <c r="AC360" s="13"/>
      <c r="AD360" s="13"/>
    </row>
    <row r="361" spans="1:30" ht="12" customHeight="1">
      <c r="A361" s="198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W361" s="13"/>
      <c r="X361" s="13"/>
      <c r="Y361" s="13"/>
      <c r="Z361" s="13"/>
      <c r="AA361" s="13"/>
      <c r="AB361" s="13"/>
      <c r="AC361" s="13"/>
      <c r="AD361" s="13"/>
    </row>
    <row r="362" spans="1:30" ht="12" customHeight="1">
      <c r="A362" s="198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W362" s="13"/>
      <c r="X362" s="13"/>
      <c r="Y362" s="13"/>
      <c r="Z362" s="13"/>
      <c r="AA362" s="13"/>
      <c r="AB362" s="13"/>
      <c r="AC362" s="13"/>
      <c r="AD362" s="13"/>
    </row>
    <row r="363" spans="1:30" ht="12" customHeight="1">
      <c r="A363" s="198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W363" s="13"/>
      <c r="X363" s="13"/>
      <c r="Y363" s="13"/>
      <c r="Z363" s="13"/>
      <c r="AA363" s="13"/>
      <c r="AB363" s="13"/>
      <c r="AC363" s="13"/>
      <c r="AD363" s="13"/>
    </row>
    <row r="364" spans="1:30" ht="12" customHeight="1">
      <c r="A364" s="198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W364" s="13"/>
      <c r="X364" s="13"/>
      <c r="Y364" s="13"/>
      <c r="Z364" s="13"/>
      <c r="AA364" s="13"/>
      <c r="AB364" s="13"/>
      <c r="AC364" s="13"/>
      <c r="AD364" s="13"/>
    </row>
    <row r="365" spans="1:30" ht="12" customHeight="1">
      <c r="A365" s="198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W365" s="13"/>
      <c r="X365" s="13"/>
      <c r="Y365" s="13"/>
      <c r="Z365" s="13"/>
      <c r="AA365" s="13"/>
      <c r="AB365" s="13"/>
      <c r="AC365" s="13"/>
      <c r="AD365" s="13"/>
    </row>
    <row r="366" spans="1:30" ht="12" customHeight="1">
      <c r="A366" s="198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W366" s="13"/>
      <c r="X366" s="13"/>
      <c r="Y366" s="13"/>
      <c r="Z366" s="13"/>
      <c r="AA366" s="13"/>
      <c r="AB366" s="13"/>
      <c r="AC366" s="13"/>
      <c r="AD366" s="13"/>
    </row>
    <row r="367" spans="1:30" ht="12" customHeight="1">
      <c r="A367" s="198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W367" s="13"/>
      <c r="X367" s="13"/>
      <c r="Y367" s="13"/>
      <c r="Z367" s="13"/>
      <c r="AA367" s="13"/>
      <c r="AB367" s="13"/>
      <c r="AC367" s="13"/>
      <c r="AD367" s="13"/>
    </row>
    <row r="368" spans="1:30" ht="12" customHeight="1">
      <c r="A368" s="198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W368" s="13"/>
      <c r="X368" s="13"/>
      <c r="Y368" s="13"/>
      <c r="Z368" s="13"/>
      <c r="AA368" s="13"/>
      <c r="AB368" s="13"/>
      <c r="AC368" s="13"/>
      <c r="AD368" s="13"/>
    </row>
    <row r="369" spans="1:30" ht="12" customHeight="1">
      <c r="A369" s="198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W369" s="13"/>
      <c r="X369" s="13"/>
      <c r="Y369" s="13"/>
      <c r="Z369" s="13"/>
      <c r="AA369" s="13"/>
      <c r="AB369" s="13"/>
      <c r="AC369" s="13"/>
      <c r="AD369" s="13"/>
    </row>
    <row r="370" spans="1:30" ht="12" customHeight="1">
      <c r="A370" s="198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W370" s="13"/>
      <c r="X370" s="13"/>
      <c r="Y370" s="13"/>
      <c r="Z370" s="13"/>
      <c r="AA370" s="13"/>
      <c r="AB370" s="13"/>
      <c r="AC370" s="13"/>
      <c r="AD370" s="13"/>
    </row>
    <row r="371" spans="1:30" ht="12" customHeight="1">
      <c r="A371" s="198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W371" s="13"/>
      <c r="X371" s="13"/>
      <c r="Y371" s="13"/>
      <c r="Z371" s="13"/>
      <c r="AA371" s="13"/>
      <c r="AB371" s="13"/>
      <c r="AC371" s="13"/>
      <c r="AD371" s="13"/>
    </row>
    <row r="372" spans="1:30" ht="12" customHeight="1">
      <c r="A372" s="198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W372" s="13"/>
      <c r="X372" s="13"/>
      <c r="Y372" s="13"/>
      <c r="Z372" s="13"/>
      <c r="AA372" s="13"/>
      <c r="AB372" s="13"/>
      <c r="AC372" s="13"/>
      <c r="AD372" s="13"/>
    </row>
    <row r="373" spans="1:30" ht="12" customHeight="1">
      <c r="A373" s="198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W373" s="13"/>
      <c r="X373" s="13"/>
      <c r="Y373" s="13"/>
      <c r="Z373" s="13"/>
      <c r="AA373" s="13"/>
      <c r="AB373" s="13"/>
      <c r="AC373" s="13"/>
      <c r="AD373" s="13"/>
    </row>
    <row r="374" spans="1:30" ht="12" customHeight="1">
      <c r="A374" s="198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W374" s="13"/>
      <c r="X374" s="13"/>
      <c r="Y374" s="13"/>
      <c r="Z374" s="13"/>
      <c r="AA374" s="13"/>
      <c r="AB374" s="13"/>
      <c r="AC374" s="13"/>
      <c r="AD374" s="13"/>
    </row>
    <row r="375" spans="1:30" ht="12" customHeight="1">
      <c r="A375" s="198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W375" s="13"/>
      <c r="X375" s="13"/>
      <c r="Y375" s="13"/>
      <c r="Z375" s="13"/>
      <c r="AA375" s="13"/>
      <c r="AB375" s="13"/>
      <c r="AC375" s="13"/>
      <c r="AD375" s="13"/>
    </row>
    <row r="376" spans="1:30" ht="12" customHeight="1">
      <c r="A376" s="198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W376" s="13"/>
      <c r="X376" s="13"/>
      <c r="Y376" s="13"/>
      <c r="Z376" s="13"/>
      <c r="AA376" s="13"/>
      <c r="AB376" s="13"/>
      <c r="AC376" s="13"/>
      <c r="AD376" s="13"/>
    </row>
    <row r="377" spans="1:30" ht="12" customHeight="1">
      <c r="A377" s="198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W377" s="13"/>
      <c r="X377" s="13"/>
      <c r="Y377" s="13"/>
      <c r="Z377" s="13"/>
      <c r="AA377" s="13"/>
      <c r="AB377" s="13"/>
      <c r="AC377" s="13"/>
      <c r="AD377" s="13"/>
    </row>
    <row r="378" spans="1:30" ht="12" customHeight="1">
      <c r="A378" s="198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W378" s="13"/>
      <c r="X378" s="13"/>
      <c r="Y378" s="13"/>
      <c r="Z378" s="13"/>
      <c r="AA378" s="13"/>
      <c r="AB378" s="13"/>
      <c r="AC378" s="13"/>
      <c r="AD378" s="13"/>
    </row>
    <row r="379" spans="1:30" ht="12" customHeight="1">
      <c r="A379" s="198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W379" s="13"/>
      <c r="X379" s="13"/>
      <c r="Y379" s="13"/>
      <c r="Z379" s="13"/>
      <c r="AA379" s="13"/>
      <c r="AB379" s="13"/>
      <c r="AC379" s="13"/>
      <c r="AD379" s="13"/>
    </row>
    <row r="380" spans="1:30" ht="12" customHeight="1">
      <c r="A380" s="198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W380" s="13"/>
      <c r="X380" s="13"/>
      <c r="Y380" s="13"/>
      <c r="Z380" s="13"/>
      <c r="AA380" s="13"/>
      <c r="AB380" s="13"/>
      <c r="AC380" s="13"/>
      <c r="AD380" s="13"/>
    </row>
    <row r="381" spans="1:30" ht="12" customHeight="1">
      <c r="A381" s="198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W381" s="13"/>
      <c r="X381" s="13"/>
      <c r="Y381" s="13"/>
      <c r="Z381" s="13"/>
      <c r="AA381" s="13"/>
      <c r="AB381" s="13"/>
      <c r="AC381" s="13"/>
      <c r="AD381" s="13"/>
    </row>
    <row r="382" spans="1:30" ht="12" customHeight="1">
      <c r="A382" s="198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W382" s="13"/>
      <c r="X382" s="13"/>
      <c r="Y382" s="13"/>
      <c r="Z382" s="13"/>
      <c r="AA382" s="13"/>
      <c r="AB382" s="13"/>
      <c r="AC382" s="13"/>
      <c r="AD382" s="13"/>
    </row>
    <row r="383" spans="1:30" ht="12" customHeight="1">
      <c r="A383" s="198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W383" s="13"/>
      <c r="X383" s="13"/>
      <c r="Y383" s="13"/>
      <c r="Z383" s="13"/>
      <c r="AA383" s="13"/>
      <c r="AB383" s="13"/>
      <c r="AC383" s="13"/>
      <c r="AD383" s="13"/>
    </row>
    <row r="384" spans="1:30" ht="12" customHeight="1">
      <c r="A384" s="198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W384" s="13"/>
      <c r="X384" s="13"/>
      <c r="Y384" s="13"/>
      <c r="Z384" s="13"/>
      <c r="AA384" s="13"/>
      <c r="AB384" s="13"/>
      <c r="AC384" s="13"/>
      <c r="AD384" s="13"/>
    </row>
    <row r="385" spans="1:30" ht="12" customHeight="1">
      <c r="A385" s="198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W385" s="13"/>
      <c r="X385" s="13"/>
      <c r="Y385" s="13"/>
      <c r="Z385" s="13"/>
      <c r="AA385" s="13"/>
      <c r="AB385" s="13"/>
      <c r="AC385" s="13"/>
      <c r="AD385" s="13"/>
    </row>
    <row r="386" spans="1:30" ht="12" customHeight="1">
      <c r="A386" s="198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W386" s="13"/>
      <c r="X386" s="13"/>
      <c r="Y386" s="13"/>
      <c r="Z386" s="13"/>
      <c r="AA386" s="13"/>
      <c r="AB386" s="13"/>
      <c r="AC386" s="13"/>
      <c r="AD386" s="13"/>
    </row>
    <row r="387" spans="1:30" ht="12" customHeight="1">
      <c r="A387" s="198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W387" s="13"/>
      <c r="X387" s="13"/>
      <c r="Y387" s="13"/>
      <c r="Z387" s="13"/>
      <c r="AA387" s="13"/>
      <c r="AB387" s="13"/>
      <c r="AC387" s="13"/>
      <c r="AD387" s="13"/>
    </row>
    <row r="388" spans="1:30" ht="12" customHeight="1">
      <c r="A388" s="198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W388" s="13"/>
      <c r="X388" s="13"/>
      <c r="Y388" s="13"/>
      <c r="Z388" s="13"/>
      <c r="AA388" s="13"/>
      <c r="AB388" s="13"/>
      <c r="AC388" s="13"/>
      <c r="AD388" s="13"/>
    </row>
    <row r="389" spans="1:30" ht="12" customHeight="1">
      <c r="A389" s="198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W389" s="13"/>
      <c r="X389" s="13"/>
      <c r="Y389" s="13"/>
      <c r="Z389" s="13"/>
      <c r="AA389" s="13"/>
      <c r="AB389" s="13"/>
      <c r="AC389" s="13"/>
      <c r="AD389" s="13"/>
    </row>
    <row r="390" spans="1:30" ht="12" customHeight="1">
      <c r="A390" s="198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W390" s="13"/>
      <c r="X390" s="13"/>
      <c r="Y390" s="13"/>
      <c r="Z390" s="13"/>
      <c r="AA390" s="13"/>
      <c r="AB390" s="13"/>
      <c r="AC390" s="13"/>
      <c r="AD390" s="13"/>
    </row>
    <row r="391" spans="1:30" ht="12" customHeight="1">
      <c r="A391" s="198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W391" s="13"/>
      <c r="X391" s="13"/>
      <c r="Y391" s="13"/>
      <c r="Z391" s="13"/>
      <c r="AA391" s="13"/>
      <c r="AB391" s="13"/>
      <c r="AC391" s="13"/>
      <c r="AD391" s="13"/>
    </row>
    <row r="392" spans="1:30" ht="12" customHeight="1">
      <c r="A392" s="198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W392" s="13"/>
      <c r="X392" s="13"/>
      <c r="Y392" s="13"/>
      <c r="Z392" s="13"/>
      <c r="AA392" s="13"/>
      <c r="AB392" s="13"/>
      <c r="AC392" s="13"/>
      <c r="AD392" s="13"/>
    </row>
    <row r="393" spans="1:30" ht="12" customHeight="1">
      <c r="A393" s="198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W393" s="13"/>
      <c r="X393" s="13"/>
      <c r="Y393" s="13"/>
      <c r="Z393" s="13"/>
      <c r="AA393" s="13"/>
      <c r="AB393" s="13"/>
      <c r="AC393" s="13"/>
      <c r="AD393" s="13"/>
    </row>
    <row r="394" spans="1:30" ht="12" customHeight="1">
      <c r="A394" s="198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W394" s="13"/>
      <c r="X394" s="13"/>
      <c r="Y394" s="13"/>
      <c r="Z394" s="13"/>
      <c r="AA394" s="13"/>
      <c r="AB394" s="13"/>
      <c r="AC394" s="13"/>
      <c r="AD394" s="13"/>
    </row>
    <row r="395" spans="1:30" ht="12" customHeight="1">
      <c r="A395" s="198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W395" s="13"/>
      <c r="X395" s="13"/>
      <c r="Y395" s="13"/>
      <c r="Z395" s="13"/>
      <c r="AA395" s="13"/>
      <c r="AB395" s="13"/>
      <c r="AC395" s="13"/>
      <c r="AD395" s="13"/>
    </row>
    <row r="396" spans="1:30" ht="12" customHeight="1">
      <c r="A396" s="198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W396" s="13"/>
      <c r="X396" s="13"/>
      <c r="Y396" s="13"/>
      <c r="Z396" s="13"/>
      <c r="AA396" s="13"/>
      <c r="AB396" s="13"/>
      <c r="AC396" s="13"/>
      <c r="AD396" s="13"/>
    </row>
    <row r="397" spans="1:30" ht="12" customHeight="1">
      <c r="A397" s="198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W397" s="13"/>
      <c r="X397" s="13"/>
      <c r="Y397" s="13"/>
      <c r="Z397" s="13"/>
      <c r="AA397" s="13"/>
      <c r="AB397" s="13"/>
      <c r="AC397" s="13"/>
      <c r="AD397" s="13"/>
    </row>
    <row r="398" spans="1:30" ht="12" customHeight="1">
      <c r="A398" s="198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W398" s="13"/>
      <c r="X398" s="13"/>
      <c r="Y398" s="13"/>
      <c r="Z398" s="13"/>
      <c r="AA398" s="13"/>
      <c r="AB398" s="13"/>
      <c r="AC398" s="13"/>
      <c r="AD398" s="13"/>
    </row>
    <row r="399" spans="1:30" ht="12" customHeight="1">
      <c r="A399" s="198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W399" s="13"/>
      <c r="X399" s="13"/>
      <c r="Y399" s="13"/>
      <c r="Z399" s="13"/>
      <c r="AA399" s="13"/>
      <c r="AB399" s="13"/>
      <c r="AC399" s="13"/>
      <c r="AD399" s="13"/>
    </row>
    <row r="400" spans="1:30" ht="12" customHeight="1">
      <c r="A400" s="198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W400" s="13"/>
      <c r="X400" s="13"/>
      <c r="Y400" s="13"/>
      <c r="Z400" s="13"/>
      <c r="AA400" s="13"/>
      <c r="AB400" s="13"/>
      <c r="AC400" s="13"/>
      <c r="AD400" s="13"/>
    </row>
    <row r="401" spans="1:30" ht="12" customHeight="1">
      <c r="A401" s="198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W401" s="13"/>
      <c r="X401" s="13"/>
      <c r="Y401" s="13"/>
      <c r="Z401" s="13"/>
      <c r="AA401" s="13"/>
      <c r="AB401" s="13"/>
      <c r="AC401" s="13"/>
      <c r="AD401" s="13"/>
    </row>
    <row r="402" spans="1:30" ht="12" customHeight="1">
      <c r="A402" s="198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W402" s="13"/>
      <c r="X402" s="13"/>
      <c r="Y402" s="13"/>
      <c r="Z402" s="13"/>
      <c r="AA402" s="13"/>
      <c r="AB402" s="13"/>
      <c r="AC402" s="13"/>
      <c r="AD402" s="13"/>
    </row>
    <row r="403" spans="1:30" ht="12" customHeight="1">
      <c r="A403" s="198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W403" s="13"/>
      <c r="X403" s="13"/>
      <c r="Y403" s="13"/>
      <c r="Z403" s="13"/>
      <c r="AA403" s="13"/>
      <c r="AB403" s="13"/>
      <c r="AC403" s="13"/>
      <c r="AD403" s="13"/>
    </row>
    <row r="404" spans="1:30" ht="12" customHeight="1">
      <c r="A404" s="198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W404" s="13"/>
      <c r="X404" s="13"/>
      <c r="Y404" s="13"/>
      <c r="Z404" s="13"/>
      <c r="AA404" s="13"/>
      <c r="AB404" s="13"/>
      <c r="AC404" s="13"/>
      <c r="AD404" s="13"/>
    </row>
    <row r="405" spans="1:30" ht="12" customHeight="1">
      <c r="A405" s="198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W405" s="13"/>
      <c r="X405" s="13"/>
      <c r="Y405" s="13"/>
      <c r="Z405" s="13"/>
      <c r="AA405" s="13"/>
      <c r="AB405" s="13"/>
      <c r="AC405" s="13"/>
      <c r="AD405" s="13"/>
    </row>
    <row r="406" spans="1:30" ht="12" customHeight="1">
      <c r="A406" s="198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W406" s="13"/>
      <c r="X406" s="13"/>
      <c r="Y406" s="13"/>
      <c r="Z406" s="13"/>
      <c r="AA406" s="13"/>
      <c r="AB406" s="13"/>
      <c r="AC406" s="13"/>
      <c r="AD406" s="13"/>
    </row>
    <row r="407" spans="1:30" ht="12" customHeight="1">
      <c r="A407" s="198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W407" s="13"/>
      <c r="X407" s="13"/>
      <c r="Y407" s="13"/>
      <c r="Z407" s="13"/>
      <c r="AA407" s="13"/>
      <c r="AB407" s="13"/>
      <c r="AC407" s="13"/>
      <c r="AD407" s="13"/>
    </row>
    <row r="408" spans="1:30" ht="12" customHeight="1">
      <c r="A408" s="198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W408" s="13"/>
      <c r="X408" s="13"/>
      <c r="Y408" s="13"/>
      <c r="Z408" s="13"/>
      <c r="AA408" s="13"/>
      <c r="AB408" s="13"/>
      <c r="AC408" s="13"/>
      <c r="AD408" s="13"/>
    </row>
    <row r="409" spans="1:30" ht="12" customHeight="1">
      <c r="A409" s="198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W409" s="13"/>
      <c r="X409" s="13"/>
      <c r="Y409" s="13"/>
      <c r="Z409" s="13"/>
      <c r="AA409" s="13"/>
      <c r="AB409" s="13"/>
      <c r="AC409" s="13"/>
      <c r="AD409" s="13"/>
    </row>
    <row r="410" spans="1:30" ht="12" customHeight="1">
      <c r="A410" s="198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W410" s="13"/>
      <c r="X410" s="13"/>
      <c r="Y410" s="13"/>
      <c r="Z410" s="13"/>
      <c r="AA410" s="13"/>
      <c r="AB410" s="13"/>
      <c r="AC410" s="13"/>
      <c r="AD410" s="13"/>
    </row>
    <row r="411" spans="1:30" ht="12" customHeight="1">
      <c r="A411" s="198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W411" s="13"/>
      <c r="X411" s="13"/>
      <c r="Y411" s="13"/>
      <c r="Z411" s="13"/>
      <c r="AA411" s="13"/>
      <c r="AB411" s="13"/>
      <c r="AC411" s="13"/>
      <c r="AD411" s="13"/>
    </row>
    <row r="412" spans="1:30" ht="12" customHeight="1">
      <c r="A412" s="198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W412" s="13"/>
      <c r="X412" s="13"/>
      <c r="Y412" s="13"/>
      <c r="Z412" s="13"/>
      <c r="AA412" s="13"/>
      <c r="AB412" s="13"/>
      <c r="AC412" s="13"/>
      <c r="AD412" s="13"/>
    </row>
    <row r="413" spans="1:30" ht="12" customHeight="1">
      <c r="A413" s="198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W413" s="13"/>
      <c r="X413" s="13"/>
      <c r="Y413" s="13"/>
      <c r="Z413" s="13"/>
      <c r="AA413" s="13"/>
      <c r="AB413" s="13"/>
      <c r="AC413" s="13"/>
      <c r="AD413" s="13"/>
    </row>
    <row r="414" spans="1:30" ht="12" customHeight="1">
      <c r="A414" s="198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W414" s="13"/>
      <c r="X414" s="13"/>
      <c r="Y414" s="13"/>
      <c r="Z414" s="13"/>
      <c r="AA414" s="13"/>
      <c r="AB414" s="13"/>
      <c r="AC414" s="13"/>
      <c r="AD414" s="13"/>
    </row>
    <row r="415" spans="1:30" ht="12" customHeight="1">
      <c r="A415" s="198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W415" s="13"/>
      <c r="X415" s="13"/>
      <c r="Y415" s="13"/>
      <c r="Z415" s="13"/>
      <c r="AA415" s="13"/>
      <c r="AB415" s="13"/>
      <c r="AC415" s="13"/>
      <c r="AD415" s="13"/>
    </row>
    <row r="416" spans="1:30" ht="12" customHeight="1">
      <c r="A416" s="198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W416" s="13"/>
      <c r="X416" s="13"/>
      <c r="Y416" s="13"/>
      <c r="Z416" s="13"/>
      <c r="AA416" s="13"/>
      <c r="AB416" s="13"/>
      <c r="AC416" s="13"/>
      <c r="AD416" s="13"/>
    </row>
    <row r="417" spans="1:30" ht="12" customHeight="1">
      <c r="A417" s="198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W417" s="13"/>
      <c r="X417" s="13"/>
      <c r="Y417" s="13"/>
      <c r="Z417" s="13"/>
      <c r="AA417" s="13"/>
      <c r="AB417" s="13"/>
      <c r="AC417" s="13"/>
      <c r="AD417" s="13"/>
    </row>
    <row r="418" spans="1:30" ht="12" customHeight="1">
      <c r="A418" s="198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W418" s="13"/>
      <c r="X418" s="13"/>
      <c r="Y418" s="13"/>
      <c r="Z418" s="13"/>
      <c r="AA418" s="13"/>
      <c r="AB418" s="13"/>
      <c r="AC418" s="13"/>
      <c r="AD418" s="13"/>
    </row>
    <row r="419" spans="1:30" ht="12" customHeight="1">
      <c r="A419" s="198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W419" s="13"/>
      <c r="X419" s="13"/>
      <c r="Y419" s="13"/>
      <c r="Z419" s="13"/>
      <c r="AA419" s="13"/>
      <c r="AB419" s="13"/>
      <c r="AC419" s="13"/>
      <c r="AD419" s="13"/>
    </row>
    <row r="420" spans="1:30" ht="12" customHeight="1">
      <c r="A420" s="198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W420" s="13"/>
      <c r="X420" s="13"/>
      <c r="Y420" s="13"/>
      <c r="Z420" s="13"/>
      <c r="AA420" s="13"/>
      <c r="AB420" s="13"/>
      <c r="AC420" s="13"/>
      <c r="AD420" s="13"/>
    </row>
    <row r="421" spans="1:30" ht="12" customHeight="1">
      <c r="A421" s="198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W421" s="13"/>
      <c r="X421" s="13"/>
      <c r="Y421" s="13"/>
      <c r="Z421" s="13"/>
      <c r="AA421" s="13"/>
      <c r="AB421" s="13"/>
      <c r="AC421" s="13"/>
      <c r="AD421" s="13"/>
    </row>
    <row r="422" spans="1:30" ht="12" customHeight="1">
      <c r="A422" s="198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W422" s="13"/>
      <c r="X422" s="13"/>
      <c r="Y422" s="13"/>
      <c r="Z422" s="13"/>
      <c r="AA422" s="13"/>
      <c r="AB422" s="13"/>
      <c r="AC422" s="13"/>
      <c r="AD422" s="13"/>
    </row>
    <row r="423" spans="1:30" ht="12" customHeight="1">
      <c r="A423" s="198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W423" s="13"/>
      <c r="X423" s="13"/>
      <c r="Y423" s="13"/>
      <c r="Z423" s="13"/>
      <c r="AA423" s="13"/>
      <c r="AB423" s="13"/>
      <c r="AC423" s="13"/>
      <c r="AD423" s="13"/>
    </row>
    <row r="424" spans="1:30" ht="12" customHeight="1">
      <c r="A424" s="198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W424" s="13"/>
      <c r="X424" s="13"/>
      <c r="Y424" s="13"/>
      <c r="Z424" s="13"/>
      <c r="AA424" s="13"/>
      <c r="AB424" s="13"/>
      <c r="AC424" s="13"/>
      <c r="AD424" s="13"/>
    </row>
    <row r="425" spans="1:30" ht="12" customHeight="1">
      <c r="A425" s="198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W425" s="13"/>
      <c r="X425" s="13"/>
      <c r="Y425" s="13"/>
      <c r="Z425" s="13"/>
      <c r="AA425" s="13"/>
      <c r="AB425" s="13"/>
      <c r="AC425" s="13"/>
      <c r="AD425" s="13"/>
    </row>
    <row r="426" spans="1:30" ht="12" customHeight="1">
      <c r="A426" s="198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W426" s="13"/>
      <c r="X426" s="13"/>
      <c r="Y426" s="13"/>
      <c r="Z426" s="13"/>
      <c r="AA426" s="13"/>
      <c r="AB426" s="13"/>
      <c r="AC426" s="13"/>
      <c r="AD426" s="13"/>
    </row>
    <row r="427" spans="1:30" ht="12" customHeight="1">
      <c r="A427" s="198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W427" s="13"/>
      <c r="X427" s="13"/>
      <c r="Y427" s="13"/>
      <c r="Z427" s="13"/>
      <c r="AA427" s="13"/>
      <c r="AB427" s="13"/>
      <c r="AC427" s="13"/>
      <c r="AD427" s="13"/>
    </row>
    <row r="428" spans="1:30" ht="12" customHeight="1">
      <c r="A428" s="198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W428" s="13"/>
      <c r="X428" s="13"/>
      <c r="Y428" s="13"/>
      <c r="Z428" s="13"/>
      <c r="AA428" s="13"/>
      <c r="AB428" s="13"/>
      <c r="AC428" s="13"/>
      <c r="AD428" s="13"/>
    </row>
    <row r="429" spans="1:30" ht="12" customHeight="1">
      <c r="A429" s="198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W429" s="13"/>
      <c r="X429" s="13"/>
      <c r="Y429" s="13"/>
      <c r="Z429" s="13"/>
      <c r="AA429" s="13"/>
      <c r="AB429" s="13"/>
      <c r="AC429" s="13"/>
      <c r="AD429" s="13"/>
    </row>
    <row r="430" spans="1:30" ht="12" customHeight="1">
      <c r="A430" s="198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W430" s="13"/>
      <c r="X430" s="13"/>
      <c r="Y430" s="13"/>
      <c r="Z430" s="13"/>
      <c r="AA430" s="13"/>
      <c r="AB430" s="13"/>
      <c r="AC430" s="13"/>
      <c r="AD430" s="13"/>
    </row>
    <row r="431" spans="1:30" ht="12" customHeight="1">
      <c r="A431" s="198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W431" s="13"/>
      <c r="X431" s="13"/>
      <c r="Y431" s="13"/>
      <c r="Z431" s="13"/>
      <c r="AA431" s="13"/>
      <c r="AB431" s="13"/>
      <c r="AC431" s="13"/>
      <c r="AD431" s="13"/>
    </row>
    <row r="432" spans="1:30" ht="12" customHeight="1">
      <c r="A432" s="198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W432" s="13"/>
      <c r="X432" s="13"/>
      <c r="Y432" s="13"/>
      <c r="Z432" s="13"/>
      <c r="AA432" s="13"/>
      <c r="AB432" s="13"/>
      <c r="AC432" s="13"/>
      <c r="AD432" s="13"/>
    </row>
    <row r="433" spans="1:30" ht="12" customHeight="1">
      <c r="A433" s="198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W433" s="13"/>
      <c r="X433" s="13"/>
      <c r="Y433" s="13"/>
      <c r="Z433" s="13"/>
      <c r="AA433" s="13"/>
      <c r="AB433" s="13"/>
      <c r="AC433" s="13"/>
      <c r="AD433" s="13"/>
    </row>
    <row r="434" spans="1:30" ht="12" customHeight="1">
      <c r="A434" s="198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W434" s="13"/>
      <c r="X434" s="13"/>
      <c r="Y434" s="13"/>
      <c r="Z434" s="13"/>
      <c r="AA434" s="13"/>
      <c r="AB434" s="13"/>
      <c r="AC434" s="13"/>
      <c r="AD434" s="13"/>
    </row>
    <row r="435" spans="1:30" ht="12" customHeight="1">
      <c r="A435" s="198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W435" s="13"/>
      <c r="X435" s="13"/>
      <c r="Y435" s="13"/>
      <c r="Z435" s="13"/>
      <c r="AA435" s="13"/>
      <c r="AB435" s="13"/>
      <c r="AC435" s="13"/>
      <c r="AD435" s="13"/>
    </row>
    <row r="436" spans="1:30" ht="12" customHeight="1">
      <c r="A436" s="198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W436" s="13"/>
      <c r="X436" s="13"/>
      <c r="Y436" s="13"/>
      <c r="Z436" s="13"/>
      <c r="AA436" s="13"/>
      <c r="AB436" s="13"/>
      <c r="AC436" s="13"/>
      <c r="AD436" s="13"/>
    </row>
    <row r="437" spans="1:30" ht="12" customHeight="1">
      <c r="A437" s="198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W437" s="13"/>
      <c r="X437" s="13"/>
      <c r="Y437" s="13"/>
      <c r="Z437" s="13"/>
      <c r="AA437" s="13"/>
      <c r="AB437" s="13"/>
      <c r="AC437" s="13"/>
      <c r="AD437" s="13"/>
    </row>
    <row r="438" spans="1:30" ht="12" customHeight="1">
      <c r="A438" s="198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W438" s="13"/>
      <c r="X438" s="13"/>
      <c r="Y438" s="13"/>
      <c r="Z438" s="13"/>
      <c r="AA438" s="13"/>
      <c r="AB438" s="13"/>
      <c r="AC438" s="13"/>
      <c r="AD438" s="13"/>
    </row>
    <row r="439" spans="1:30" ht="12" customHeight="1">
      <c r="A439" s="198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W439" s="13"/>
      <c r="X439" s="13"/>
      <c r="Y439" s="13"/>
      <c r="Z439" s="13"/>
      <c r="AA439" s="13"/>
      <c r="AB439" s="13"/>
      <c r="AC439" s="13"/>
      <c r="AD439" s="13"/>
    </row>
    <row r="440" spans="1:30" ht="12" customHeight="1">
      <c r="A440" s="198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W440" s="13"/>
      <c r="X440" s="13"/>
      <c r="Y440" s="13"/>
      <c r="Z440" s="13"/>
      <c r="AA440" s="13"/>
      <c r="AB440" s="13"/>
      <c r="AC440" s="13"/>
      <c r="AD440" s="13"/>
    </row>
    <row r="441" spans="1:30" ht="12" customHeight="1">
      <c r="A441" s="198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W441" s="13"/>
      <c r="X441" s="13"/>
      <c r="Y441" s="13"/>
      <c r="Z441" s="13"/>
      <c r="AA441" s="13"/>
      <c r="AB441" s="13"/>
      <c r="AC441" s="13"/>
      <c r="AD441" s="13"/>
    </row>
    <row r="442" spans="1:30" ht="12" customHeight="1">
      <c r="A442" s="198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W442" s="13"/>
      <c r="X442" s="13"/>
      <c r="Y442" s="13"/>
      <c r="Z442" s="13"/>
      <c r="AA442" s="13"/>
      <c r="AB442" s="13"/>
      <c r="AC442" s="13"/>
      <c r="AD442" s="13"/>
    </row>
    <row r="443" spans="1:30" ht="12" customHeight="1">
      <c r="A443" s="198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W443" s="13"/>
      <c r="X443" s="13"/>
      <c r="Y443" s="13"/>
      <c r="Z443" s="13"/>
      <c r="AA443" s="13"/>
      <c r="AB443" s="13"/>
      <c r="AC443" s="13"/>
      <c r="AD443" s="13"/>
    </row>
    <row r="444" spans="1:30" ht="12" customHeight="1">
      <c r="A444" s="198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W444" s="13"/>
      <c r="X444" s="13"/>
      <c r="Y444" s="13"/>
      <c r="Z444" s="13"/>
      <c r="AA444" s="13"/>
      <c r="AB444" s="13"/>
      <c r="AC444" s="13"/>
      <c r="AD444" s="13"/>
    </row>
    <row r="445" spans="1:30" ht="12" customHeight="1">
      <c r="A445" s="198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W445" s="13"/>
      <c r="X445" s="13"/>
      <c r="Y445" s="13"/>
      <c r="Z445" s="13"/>
      <c r="AA445" s="13"/>
      <c r="AB445" s="13"/>
      <c r="AC445" s="13"/>
      <c r="AD445" s="13"/>
    </row>
    <row r="446" spans="1:30" ht="12" customHeight="1">
      <c r="A446" s="198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W446" s="13"/>
      <c r="X446" s="13"/>
      <c r="Y446" s="13"/>
      <c r="Z446" s="13"/>
      <c r="AA446" s="13"/>
      <c r="AB446" s="13"/>
      <c r="AC446" s="13"/>
      <c r="AD446" s="13"/>
    </row>
    <row r="447" spans="1:30" ht="12" customHeight="1">
      <c r="A447" s="198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W447" s="13"/>
      <c r="X447" s="13"/>
      <c r="Y447" s="13"/>
      <c r="Z447" s="13"/>
      <c r="AA447" s="13"/>
      <c r="AB447" s="13"/>
      <c r="AC447" s="13"/>
      <c r="AD447" s="13"/>
    </row>
    <row r="448" spans="1:30" ht="12" customHeight="1">
      <c r="A448" s="198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W448" s="13"/>
      <c r="X448" s="13"/>
      <c r="Y448" s="13"/>
      <c r="Z448" s="13"/>
      <c r="AA448" s="13"/>
      <c r="AB448" s="13"/>
      <c r="AC448" s="13"/>
      <c r="AD448" s="13"/>
    </row>
    <row r="449" spans="1:30" ht="12" customHeight="1">
      <c r="A449" s="198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W449" s="13"/>
      <c r="X449" s="13"/>
      <c r="Y449" s="13"/>
      <c r="Z449" s="13"/>
      <c r="AA449" s="13"/>
      <c r="AB449" s="13"/>
      <c r="AC449" s="13"/>
      <c r="AD449" s="13"/>
    </row>
    <row r="450" spans="1:30" ht="12" customHeight="1">
      <c r="A450" s="198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W450" s="13"/>
      <c r="X450" s="13"/>
      <c r="Y450" s="13"/>
      <c r="Z450" s="13"/>
      <c r="AA450" s="13"/>
      <c r="AB450" s="13"/>
      <c r="AC450" s="13"/>
      <c r="AD450" s="13"/>
    </row>
    <row r="451" spans="1:30" ht="12" customHeight="1">
      <c r="A451" s="198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W451" s="13"/>
      <c r="X451" s="13"/>
      <c r="Y451" s="13"/>
      <c r="Z451" s="13"/>
      <c r="AA451" s="13"/>
      <c r="AB451" s="13"/>
      <c r="AC451" s="13"/>
      <c r="AD451" s="13"/>
    </row>
    <row r="452" spans="1:30" ht="12" customHeight="1">
      <c r="A452" s="198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W452" s="13"/>
      <c r="X452" s="13"/>
      <c r="Y452" s="13"/>
      <c r="Z452" s="13"/>
      <c r="AA452" s="13"/>
      <c r="AB452" s="13"/>
      <c r="AC452" s="13"/>
      <c r="AD452" s="13"/>
    </row>
    <row r="453" spans="1:30" ht="12" customHeight="1">
      <c r="A453" s="198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W453" s="13"/>
      <c r="X453" s="13"/>
      <c r="Y453" s="13"/>
      <c r="Z453" s="13"/>
      <c r="AA453" s="13"/>
      <c r="AB453" s="13"/>
      <c r="AC453" s="13"/>
      <c r="AD453" s="13"/>
    </row>
    <row r="454" spans="1:30" ht="12" customHeight="1">
      <c r="A454" s="198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W454" s="13"/>
      <c r="X454" s="13"/>
      <c r="Y454" s="13"/>
      <c r="Z454" s="13"/>
      <c r="AA454" s="13"/>
      <c r="AB454" s="13"/>
      <c r="AC454" s="13"/>
      <c r="AD454" s="13"/>
    </row>
    <row r="455" spans="1:30" ht="12" customHeight="1">
      <c r="A455" s="198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W455" s="13"/>
      <c r="X455" s="13"/>
      <c r="Y455" s="13"/>
      <c r="Z455" s="13"/>
      <c r="AA455" s="13"/>
      <c r="AB455" s="13"/>
      <c r="AC455" s="13"/>
      <c r="AD455" s="13"/>
    </row>
    <row r="456" spans="1:30" ht="12" customHeight="1">
      <c r="A456" s="198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W456" s="13"/>
      <c r="X456" s="13"/>
      <c r="Y456" s="13"/>
      <c r="Z456" s="13"/>
      <c r="AA456" s="13"/>
      <c r="AB456" s="13"/>
      <c r="AC456" s="13"/>
      <c r="AD456" s="13"/>
    </row>
    <row r="457" spans="1:30" ht="12" customHeight="1">
      <c r="A457" s="198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W457" s="13"/>
      <c r="X457" s="13"/>
      <c r="Y457" s="13"/>
      <c r="Z457" s="13"/>
      <c r="AA457" s="13"/>
      <c r="AB457" s="13"/>
      <c r="AC457" s="13"/>
      <c r="AD457" s="13"/>
    </row>
    <row r="458" spans="1:30" ht="12" customHeight="1">
      <c r="A458" s="198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W458" s="13"/>
      <c r="X458" s="13"/>
      <c r="Y458" s="13"/>
      <c r="Z458" s="13"/>
      <c r="AA458" s="13"/>
      <c r="AB458" s="13"/>
      <c r="AC458" s="13"/>
      <c r="AD458" s="13"/>
    </row>
    <row r="459" spans="1:30" ht="12" customHeight="1">
      <c r="A459" s="198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W459" s="13"/>
      <c r="X459" s="13"/>
      <c r="Y459" s="13"/>
      <c r="Z459" s="13"/>
      <c r="AA459" s="13"/>
      <c r="AB459" s="13"/>
      <c r="AC459" s="13"/>
      <c r="AD459" s="13"/>
    </row>
    <row r="460" spans="1:30" ht="12" customHeight="1">
      <c r="A460" s="198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W460" s="13"/>
      <c r="X460" s="13"/>
      <c r="Y460" s="13"/>
      <c r="Z460" s="13"/>
      <c r="AA460" s="13"/>
      <c r="AB460" s="13"/>
      <c r="AC460" s="13"/>
      <c r="AD460" s="13"/>
    </row>
    <row r="461" spans="1:30" ht="12" customHeight="1">
      <c r="A461" s="198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W461" s="13"/>
      <c r="X461" s="13"/>
      <c r="Y461" s="13"/>
      <c r="Z461" s="13"/>
      <c r="AA461" s="13"/>
      <c r="AB461" s="13"/>
      <c r="AC461" s="13"/>
      <c r="AD461" s="13"/>
    </row>
    <row r="462" spans="1:30" ht="12" customHeight="1">
      <c r="A462" s="198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W462" s="13"/>
      <c r="X462" s="13"/>
      <c r="Y462" s="13"/>
      <c r="Z462" s="13"/>
      <c r="AA462" s="13"/>
      <c r="AB462" s="13"/>
      <c r="AC462" s="13"/>
      <c r="AD462" s="13"/>
    </row>
    <row r="463" spans="1:30" ht="12" customHeight="1">
      <c r="A463" s="198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W463" s="13"/>
      <c r="X463" s="13"/>
      <c r="Y463" s="13"/>
      <c r="Z463" s="13"/>
      <c r="AA463" s="13"/>
      <c r="AB463" s="13"/>
      <c r="AC463" s="13"/>
      <c r="AD463" s="13"/>
    </row>
    <row r="464" spans="1:30" ht="12" customHeight="1">
      <c r="A464" s="198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W464" s="13"/>
      <c r="X464" s="13"/>
      <c r="Y464" s="13"/>
      <c r="Z464" s="13"/>
      <c r="AA464" s="13"/>
      <c r="AB464" s="13"/>
      <c r="AC464" s="13"/>
      <c r="AD464" s="13"/>
    </row>
    <row r="465" spans="1:30" ht="12" customHeight="1">
      <c r="A465" s="198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W465" s="13"/>
      <c r="X465" s="13"/>
      <c r="Y465" s="13"/>
      <c r="Z465" s="13"/>
      <c r="AA465" s="13"/>
      <c r="AB465" s="13"/>
      <c r="AC465" s="13"/>
      <c r="AD465" s="13"/>
    </row>
    <row r="466" spans="1:30" ht="12" customHeight="1">
      <c r="A466" s="198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W466" s="13"/>
      <c r="X466" s="13"/>
      <c r="Y466" s="13"/>
      <c r="Z466" s="13"/>
      <c r="AA466" s="13"/>
      <c r="AB466" s="13"/>
      <c r="AC466" s="13"/>
      <c r="AD466" s="13"/>
    </row>
    <row r="467" spans="1:30" ht="12" customHeight="1">
      <c r="A467" s="198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W467" s="13"/>
      <c r="X467" s="13"/>
      <c r="Y467" s="13"/>
      <c r="Z467" s="13"/>
      <c r="AA467" s="13"/>
      <c r="AB467" s="13"/>
      <c r="AC467" s="13"/>
      <c r="AD467" s="13"/>
    </row>
    <row r="468" spans="1:30" ht="12" customHeight="1">
      <c r="A468" s="198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W468" s="13"/>
      <c r="X468" s="13"/>
      <c r="Y468" s="13"/>
      <c r="Z468" s="13"/>
      <c r="AA468" s="13"/>
      <c r="AB468" s="13"/>
      <c r="AC468" s="13"/>
      <c r="AD468" s="13"/>
    </row>
    <row r="469" spans="1:30" ht="12" customHeight="1">
      <c r="A469" s="198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W469" s="13"/>
      <c r="X469" s="13"/>
      <c r="Y469" s="13"/>
      <c r="Z469" s="13"/>
      <c r="AA469" s="13"/>
      <c r="AB469" s="13"/>
      <c r="AC469" s="13"/>
      <c r="AD469" s="13"/>
    </row>
    <row r="470" spans="1:30" ht="12" customHeight="1">
      <c r="A470" s="198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W470" s="13"/>
      <c r="X470" s="13"/>
      <c r="Y470" s="13"/>
      <c r="Z470" s="13"/>
      <c r="AA470" s="13"/>
      <c r="AB470" s="13"/>
      <c r="AC470" s="13"/>
      <c r="AD470" s="13"/>
    </row>
    <row r="471" spans="1:30" ht="12" customHeight="1">
      <c r="A471" s="198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W471" s="13"/>
      <c r="X471" s="13"/>
      <c r="Y471" s="13"/>
      <c r="Z471" s="13"/>
      <c r="AA471" s="13"/>
      <c r="AB471" s="13"/>
      <c r="AC471" s="13"/>
      <c r="AD471" s="13"/>
    </row>
    <row r="472" spans="1:30" ht="12" customHeight="1">
      <c r="A472" s="198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W472" s="13"/>
      <c r="X472" s="13"/>
      <c r="Y472" s="13"/>
      <c r="Z472" s="13"/>
      <c r="AA472" s="13"/>
      <c r="AB472" s="13"/>
      <c r="AC472" s="13"/>
      <c r="AD472" s="13"/>
    </row>
    <row r="473" spans="1:30" ht="12" customHeight="1">
      <c r="A473" s="198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W473" s="13"/>
      <c r="X473" s="13"/>
      <c r="Y473" s="13"/>
      <c r="Z473" s="13"/>
      <c r="AA473" s="13"/>
      <c r="AB473" s="13"/>
      <c r="AC473" s="13"/>
      <c r="AD473" s="13"/>
    </row>
    <row r="474" spans="1:30" ht="12" customHeight="1">
      <c r="A474" s="198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W474" s="13"/>
      <c r="X474" s="13"/>
      <c r="Y474" s="13"/>
      <c r="Z474" s="13"/>
      <c r="AA474" s="13"/>
      <c r="AB474" s="13"/>
      <c r="AC474" s="13"/>
      <c r="AD474" s="13"/>
    </row>
    <row r="475" spans="1:30" ht="12" customHeight="1">
      <c r="A475" s="198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W475" s="13"/>
      <c r="X475" s="13"/>
      <c r="Y475" s="13"/>
      <c r="Z475" s="13"/>
      <c r="AA475" s="13"/>
      <c r="AB475" s="13"/>
      <c r="AC475" s="13"/>
      <c r="AD475" s="13"/>
    </row>
    <row r="476" spans="1:30" ht="12" customHeight="1">
      <c r="A476" s="198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W476" s="13"/>
      <c r="X476" s="13"/>
      <c r="Y476" s="13"/>
      <c r="Z476" s="13"/>
      <c r="AA476" s="13"/>
      <c r="AB476" s="13"/>
      <c r="AC476" s="13"/>
      <c r="AD476" s="13"/>
    </row>
    <row r="477" spans="1:30" ht="12" customHeight="1">
      <c r="A477" s="198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W477" s="13"/>
      <c r="X477" s="13"/>
      <c r="Y477" s="13"/>
      <c r="Z477" s="13"/>
      <c r="AA477" s="13"/>
      <c r="AB477" s="13"/>
      <c r="AC477" s="13"/>
      <c r="AD477" s="13"/>
    </row>
    <row r="478" spans="1:30" ht="12" customHeight="1">
      <c r="A478" s="198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W478" s="13"/>
      <c r="X478" s="13"/>
      <c r="Y478" s="13"/>
      <c r="Z478" s="13"/>
      <c r="AA478" s="13"/>
      <c r="AB478" s="13"/>
      <c r="AC478" s="13"/>
      <c r="AD478" s="13"/>
    </row>
    <row r="479" spans="1:30" ht="12" customHeight="1">
      <c r="A479" s="198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W479" s="13"/>
      <c r="X479" s="13"/>
      <c r="Y479" s="13"/>
      <c r="Z479" s="13"/>
      <c r="AA479" s="13"/>
      <c r="AB479" s="13"/>
      <c r="AC479" s="13"/>
      <c r="AD479" s="13"/>
    </row>
    <row r="480" spans="1:30" ht="12" customHeight="1">
      <c r="A480" s="198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W480" s="13"/>
      <c r="X480" s="13"/>
      <c r="Y480" s="13"/>
      <c r="Z480" s="13"/>
      <c r="AA480" s="13"/>
      <c r="AB480" s="13"/>
      <c r="AC480" s="13"/>
      <c r="AD480" s="13"/>
    </row>
    <row r="481" spans="1:30" ht="12" customHeight="1">
      <c r="A481" s="198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W481" s="13"/>
      <c r="X481" s="13"/>
      <c r="Y481" s="13"/>
      <c r="Z481" s="13"/>
      <c r="AA481" s="13"/>
      <c r="AB481" s="13"/>
      <c r="AC481" s="13"/>
      <c r="AD481" s="13"/>
    </row>
    <row r="482" spans="1:30" ht="12" customHeight="1">
      <c r="A482" s="198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W482" s="13"/>
      <c r="X482" s="13"/>
      <c r="Y482" s="13"/>
      <c r="Z482" s="13"/>
      <c r="AA482" s="13"/>
      <c r="AB482" s="13"/>
      <c r="AC482" s="13"/>
      <c r="AD482" s="13"/>
    </row>
    <row r="483" spans="1:30" ht="12" customHeight="1">
      <c r="A483" s="198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W483" s="13"/>
      <c r="X483" s="13"/>
      <c r="Y483" s="13"/>
      <c r="Z483" s="13"/>
      <c r="AA483" s="13"/>
      <c r="AB483" s="13"/>
      <c r="AC483" s="13"/>
      <c r="AD483" s="13"/>
    </row>
    <row r="484" spans="1:30" ht="12" customHeight="1">
      <c r="A484" s="198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W484" s="13"/>
      <c r="X484" s="13"/>
      <c r="Y484" s="13"/>
      <c r="Z484" s="13"/>
      <c r="AA484" s="13"/>
      <c r="AB484" s="13"/>
      <c r="AC484" s="13"/>
      <c r="AD484" s="13"/>
    </row>
    <row r="485" spans="1:30" ht="12" customHeight="1">
      <c r="A485" s="198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W485" s="13"/>
      <c r="X485" s="13"/>
      <c r="Y485" s="13"/>
      <c r="Z485" s="13"/>
      <c r="AA485" s="13"/>
      <c r="AB485" s="13"/>
      <c r="AC485" s="13"/>
      <c r="AD485" s="13"/>
    </row>
    <row r="486" spans="1:30" ht="12" customHeight="1">
      <c r="A486" s="198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W486" s="13"/>
      <c r="X486" s="13"/>
      <c r="Y486" s="13"/>
      <c r="Z486" s="13"/>
      <c r="AA486" s="13"/>
      <c r="AB486" s="13"/>
      <c r="AC486" s="13"/>
      <c r="AD486" s="13"/>
    </row>
    <row r="487" spans="1:30" ht="12" customHeight="1">
      <c r="A487" s="198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W487" s="13"/>
      <c r="X487" s="13"/>
      <c r="Y487" s="13"/>
      <c r="Z487" s="13"/>
      <c r="AA487" s="13"/>
      <c r="AB487" s="13"/>
      <c r="AC487" s="13"/>
      <c r="AD487" s="13"/>
    </row>
    <row r="488" spans="1:30" ht="12" customHeight="1">
      <c r="A488" s="198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W488" s="13"/>
      <c r="X488" s="13"/>
      <c r="Y488" s="13"/>
      <c r="Z488" s="13"/>
      <c r="AA488" s="13"/>
      <c r="AB488" s="13"/>
      <c r="AC488" s="13"/>
      <c r="AD488" s="13"/>
    </row>
    <row r="489" spans="1:30" ht="12" customHeight="1">
      <c r="A489" s="198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W489" s="13"/>
      <c r="X489" s="13"/>
      <c r="Y489" s="13"/>
      <c r="Z489" s="13"/>
      <c r="AA489" s="13"/>
      <c r="AB489" s="13"/>
      <c r="AC489" s="13"/>
      <c r="AD489" s="13"/>
    </row>
    <row r="490" spans="1:30" ht="12" customHeight="1">
      <c r="A490" s="198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W490" s="13"/>
      <c r="X490" s="13"/>
      <c r="Y490" s="13"/>
      <c r="Z490" s="13"/>
      <c r="AA490" s="13"/>
      <c r="AB490" s="13"/>
      <c r="AC490" s="13"/>
      <c r="AD490" s="13"/>
    </row>
    <row r="491" spans="1:30" ht="12" customHeight="1">
      <c r="A491" s="198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W491" s="13"/>
      <c r="X491" s="13"/>
      <c r="Y491" s="13"/>
      <c r="Z491" s="13"/>
      <c r="AA491" s="13"/>
      <c r="AB491" s="13"/>
      <c r="AC491" s="13"/>
      <c r="AD491" s="13"/>
    </row>
    <row r="492" spans="1:30" ht="12" customHeight="1">
      <c r="A492" s="198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W492" s="13"/>
      <c r="X492" s="13"/>
      <c r="Y492" s="13"/>
      <c r="Z492" s="13"/>
      <c r="AA492" s="13"/>
      <c r="AB492" s="13"/>
      <c r="AC492" s="13"/>
      <c r="AD492" s="13"/>
    </row>
    <row r="493" spans="1:30" ht="12" customHeight="1">
      <c r="A493" s="198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W493" s="13"/>
      <c r="X493" s="13"/>
      <c r="Y493" s="13"/>
      <c r="Z493" s="13"/>
      <c r="AA493" s="13"/>
      <c r="AB493" s="13"/>
      <c r="AC493" s="13"/>
      <c r="AD493" s="13"/>
    </row>
    <row r="494" spans="1:30" ht="12" customHeight="1">
      <c r="A494" s="198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W494" s="13"/>
      <c r="X494" s="13"/>
      <c r="Y494" s="13"/>
      <c r="Z494" s="13"/>
      <c r="AA494" s="13"/>
      <c r="AB494" s="13"/>
      <c r="AC494" s="13"/>
      <c r="AD494" s="13"/>
    </row>
    <row r="495" spans="1:30" ht="12" customHeight="1">
      <c r="A495" s="198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W495" s="13"/>
      <c r="X495" s="13"/>
      <c r="Y495" s="13"/>
      <c r="Z495" s="13"/>
      <c r="AA495" s="13"/>
      <c r="AB495" s="13"/>
      <c r="AC495" s="13"/>
      <c r="AD495" s="13"/>
    </row>
    <row r="496" spans="1:30" ht="12" customHeight="1">
      <c r="A496" s="198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W496" s="13"/>
      <c r="X496" s="13"/>
      <c r="Y496" s="13"/>
      <c r="Z496" s="13"/>
      <c r="AA496" s="13"/>
      <c r="AB496" s="13"/>
      <c r="AC496" s="13"/>
      <c r="AD496" s="13"/>
    </row>
    <row r="497" spans="1:30" ht="12" customHeight="1">
      <c r="A497" s="198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W497" s="13"/>
      <c r="X497" s="13"/>
      <c r="Y497" s="13"/>
      <c r="Z497" s="13"/>
      <c r="AA497" s="13"/>
      <c r="AB497" s="13"/>
      <c r="AC497" s="13"/>
      <c r="AD497" s="13"/>
    </row>
    <row r="498" spans="1:30" ht="12" customHeight="1">
      <c r="A498" s="198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W498" s="13"/>
      <c r="X498" s="13"/>
      <c r="Y498" s="13"/>
      <c r="Z498" s="13"/>
      <c r="AA498" s="13"/>
      <c r="AB498" s="13"/>
      <c r="AC498" s="13"/>
      <c r="AD498" s="13"/>
    </row>
    <row r="499" spans="1:30" ht="12" customHeight="1">
      <c r="A499" s="198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W499" s="13"/>
      <c r="X499" s="13"/>
      <c r="Y499" s="13"/>
      <c r="Z499" s="13"/>
      <c r="AA499" s="13"/>
      <c r="AB499" s="13"/>
      <c r="AC499" s="13"/>
      <c r="AD499" s="13"/>
    </row>
    <row r="500" spans="1:30" ht="12" customHeight="1">
      <c r="A500" s="198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W500" s="13"/>
      <c r="X500" s="13"/>
      <c r="Y500" s="13"/>
      <c r="Z500" s="13"/>
      <c r="AA500" s="13"/>
      <c r="AB500" s="13"/>
      <c r="AC500" s="13"/>
      <c r="AD500" s="13"/>
    </row>
    <row r="501" spans="1:30" ht="12" customHeight="1">
      <c r="A501" s="198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W501" s="13"/>
      <c r="X501" s="13"/>
      <c r="Y501" s="13"/>
      <c r="Z501" s="13"/>
      <c r="AA501" s="13"/>
      <c r="AB501" s="13"/>
      <c r="AC501" s="13"/>
      <c r="AD501" s="13"/>
    </row>
    <row r="502" spans="1:30" ht="12" customHeight="1">
      <c r="A502" s="198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W502" s="13"/>
      <c r="X502" s="13"/>
      <c r="Y502" s="13"/>
      <c r="Z502" s="13"/>
      <c r="AA502" s="13"/>
      <c r="AB502" s="13"/>
      <c r="AC502" s="13"/>
      <c r="AD502" s="13"/>
    </row>
    <row r="503" spans="1:30" ht="12" customHeight="1">
      <c r="A503" s="198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W503" s="13"/>
      <c r="X503" s="13"/>
      <c r="Y503" s="13"/>
      <c r="Z503" s="13"/>
      <c r="AA503" s="13"/>
      <c r="AB503" s="13"/>
      <c r="AC503" s="13"/>
      <c r="AD503" s="13"/>
    </row>
    <row r="504" spans="1:30" ht="12" customHeight="1">
      <c r="A504" s="198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W504" s="13"/>
      <c r="X504" s="13"/>
      <c r="Y504" s="13"/>
      <c r="Z504" s="13"/>
      <c r="AA504" s="13"/>
      <c r="AB504" s="13"/>
      <c r="AC504" s="13"/>
      <c r="AD504" s="13"/>
    </row>
    <row r="505" spans="1:30" ht="12" customHeight="1">
      <c r="A505" s="198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W505" s="13"/>
      <c r="X505" s="13"/>
      <c r="Y505" s="13"/>
      <c r="Z505" s="13"/>
      <c r="AA505" s="13"/>
      <c r="AB505" s="13"/>
      <c r="AC505" s="13"/>
      <c r="AD505" s="13"/>
    </row>
    <row r="506" spans="1:30" ht="12" customHeight="1">
      <c r="A506" s="198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W506" s="13"/>
      <c r="X506" s="13"/>
      <c r="Y506" s="13"/>
      <c r="Z506" s="13"/>
      <c r="AA506" s="13"/>
      <c r="AB506" s="13"/>
      <c r="AC506" s="13"/>
      <c r="AD506" s="13"/>
    </row>
    <row r="507" spans="1:30" ht="12" customHeight="1">
      <c r="A507" s="198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W507" s="13"/>
      <c r="X507" s="13"/>
      <c r="Y507" s="13"/>
      <c r="Z507" s="13"/>
      <c r="AA507" s="13"/>
      <c r="AB507" s="13"/>
      <c r="AC507" s="13"/>
      <c r="AD507" s="13"/>
    </row>
    <row r="508" spans="1:30" ht="12" customHeight="1">
      <c r="A508" s="198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W508" s="13"/>
      <c r="X508" s="13"/>
      <c r="Y508" s="13"/>
      <c r="Z508" s="13"/>
      <c r="AA508" s="13"/>
      <c r="AB508" s="13"/>
      <c r="AC508" s="13"/>
      <c r="AD508" s="13"/>
    </row>
    <row r="509" spans="1:30" ht="12" customHeight="1">
      <c r="A509" s="198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W509" s="13"/>
      <c r="X509" s="13"/>
      <c r="Y509" s="13"/>
      <c r="Z509" s="13"/>
      <c r="AA509" s="13"/>
      <c r="AB509" s="13"/>
      <c r="AC509" s="13"/>
      <c r="AD509" s="13"/>
    </row>
    <row r="510" spans="1:30" ht="12" customHeight="1">
      <c r="A510" s="198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W510" s="13"/>
      <c r="X510" s="13"/>
      <c r="Y510" s="13"/>
      <c r="Z510" s="13"/>
      <c r="AA510" s="13"/>
      <c r="AB510" s="13"/>
      <c r="AC510" s="13"/>
      <c r="AD510" s="13"/>
    </row>
    <row r="511" spans="1:30" ht="12" customHeight="1">
      <c r="A511" s="198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W511" s="13"/>
      <c r="X511" s="13"/>
      <c r="Y511" s="13"/>
      <c r="Z511" s="13"/>
      <c r="AA511" s="13"/>
      <c r="AB511" s="13"/>
      <c r="AC511" s="13"/>
      <c r="AD511" s="13"/>
    </row>
    <row r="512" spans="1:30" ht="12" customHeight="1">
      <c r="A512" s="198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W512" s="13"/>
      <c r="X512" s="13"/>
      <c r="Y512" s="13"/>
      <c r="Z512" s="13"/>
      <c r="AA512" s="13"/>
      <c r="AB512" s="13"/>
      <c r="AC512" s="13"/>
      <c r="AD512" s="13"/>
    </row>
    <row r="513" spans="1:30" ht="12" customHeight="1">
      <c r="A513" s="198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W513" s="13"/>
      <c r="X513" s="13"/>
      <c r="Y513" s="13"/>
      <c r="Z513" s="13"/>
      <c r="AA513" s="13"/>
      <c r="AB513" s="13"/>
      <c r="AC513" s="13"/>
      <c r="AD513" s="13"/>
    </row>
    <row r="514" spans="1:30" ht="12" customHeight="1">
      <c r="A514" s="198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W514" s="13"/>
      <c r="X514" s="13"/>
      <c r="Y514" s="13"/>
      <c r="Z514" s="13"/>
      <c r="AA514" s="13"/>
      <c r="AB514" s="13"/>
      <c r="AC514" s="13"/>
      <c r="AD514" s="13"/>
    </row>
    <row r="515" spans="1:30" ht="12" customHeight="1">
      <c r="A515" s="198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W515" s="13"/>
      <c r="X515" s="13"/>
      <c r="Y515" s="13"/>
      <c r="Z515" s="13"/>
      <c r="AA515" s="13"/>
      <c r="AB515" s="13"/>
      <c r="AC515" s="13"/>
      <c r="AD515" s="13"/>
    </row>
    <row r="516" spans="1:30" ht="12" customHeight="1">
      <c r="A516" s="198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W516" s="13"/>
      <c r="X516" s="13"/>
      <c r="Y516" s="13"/>
      <c r="Z516" s="13"/>
      <c r="AA516" s="13"/>
      <c r="AB516" s="13"/>
      <c r="AC516" s="13"/>
      <c r="AD516" s="13"/>
    </row>
    <row r="517" spans="1:30" ht="12" customHeight="1">
      <c r="A517" s="198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W517" s="13"/>
      <c r="X517" s="13"/>
      <c r="Y517" s="13"/>
      <c r="Z517" s="13"/>
      <c r="AA517" s="13"/>
      <c r="AB517" s="13"/>
      <c r="AC517" s="13"/>
      <c r="AD517" s="13"/>
    </row>
    <row r="518" spans="1:30" ht="12" customHeight="1">
      <c r="A518" s="198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W518" s="13"/>
      <c r="X518" s="13"/>
      <c r="Y518" s="13"/>
      <c r="Z518" s="13"/>
      <c r="AA518" s="13"/>
      <c r="AB518" s="13"/>
      <c r="AC518" s="13"/>
      <c r="AD518" s="13"/>
    </row>
    <row r="519" spans="1:30" ht="12" customHeight="1">
      <c r="A519" s="198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W519" s="13"/>
      <c r="X519" s="13"/>
      <c r="Y519" s="13"/>
      <c r="Z519" s="13"/>
      <c r="AA519" s="13"/>
      <c r="AB519" s="13"/>
      <c r="AC519" s="13"/>
      <c r="AD519" s="13"/>
    </row>
    <row r="520" spans="1:30" ht="12" customHeight="1">
      <c r="A520" s="198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W520" s="13"/>
      <c r="X520" s="13"/>
      <c r="Y520" s="13"/>
      <c r="Z520" s="13"/>
      <c r="AA520" s="13"/>
      <c r="AB520" s="13"/>
      <c r="AC520" s="13"/>
      <c r="AD520" s="13"/>
    </row>
    <row r="521" spans="1:30" ht="12" customHeight="1">
      <c r="A521" s="198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W521" s="13"/>
      <c r="X521" s="13"/>
      <c r="Y521" s="13"/>
      <c r="Z521" s="13"/>
      <c r="AA521" s="13"/>
      <c r="AB521" s="13"/>
      <c r="AC521" s="13"/>
      <c r="AD521" s="13"/>
    </row>
    <row r="522" spans="1:30" ht="12" customHeight="1">
      <c r="A522" s="198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W522" s="13"/>
      <c r="X522" s="13"/>
      <c r="Y522" s="13"/>
      <c r="Z522" s="13"/>
      <c r="AA522" s="13"/>
      <c r="AB522" s="13"/>
      <c r="AC522" s="13"/>
      <c r="AD522" s="13"/>
    </row>
    <row r="523" spans="1:30" ht="12" customHeight="1">
      <c r="A523" s="198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W523" s="13"/>
      <c r="X523" s="13"/>
      <c r="Y523" s="13"/>
      <c r="Z523" s="13"/>
      <c r="AA523" s="13"/>
      <c r="AB523" s="13"/>
      <c r="AC523" s="13"/>
      <c r="AD523" s="13"/>
    </row>
    <row r="524" spans="1:30" ht="12" customHeight="1">
      <c r="A524" s="198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W524" s="13"/>
      <c r="X524" s="13"/>
      <c r="Y524" s="13"/>
      <c r="Z524" s="13"/>
      <c r="AA524" s="13"/>
      <c r="AB524" s="13"/>
      <c r="AC524" s="13"/>
      <c r="AD524" s="13"/>
    </row>
    <row r="525" spans="1:30" ht="12" customHeight="1">
      <c r="A525" s="198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W525" s="13"/>
      <c r="X525" s="13"/>
      <c r="Y525" s="13"/>
      <c r="Z525" s="13"/>
      <c r="AA525" s="13"/>
      <c r="AB525" s="13"/>
      <c r="AC525" s="13"/>
      <c r="AD525" s="13"/>
    </row>
    <row r="526" spans="1:30" ht="12" customHeight="1">
      <c r="A526" s="198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W526" s="13"/>
      <c r="X526" s="13"/>
      <c r="Y526" s="13"/>
      <c r="Z526" s="13"/>
      <c r="AA526" s="13"/>
      <c r="AB526" s="13"/>
      <c r="AC526" s="13"/>
      <c r="AD526" s="13"/>
    </row>
    <row r="527" spans="1:30" ht="12" customHeight="1">
      <c r="A527" s="198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W527" s="13"/>
      <c r="X527" s="13"/>
      <c r="Y527" s="13"/>
      <c r="Z527" s="13"/>
      <c r="AA527" s="13"/>
      <c r="AB527" s="13"/>
      <c r="AC527" s="13"/>
      <c r="AD527" s="13"/>
    </row>
    <row r="528" spans="1:30" ht="12" customHeight="1">
      <c r="A528" s="198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W528" s="13"/>
      <c r="X528" s="13"/>
      <c r="Y528" s="13"/>
      <c r="Z528" s="13"/>
      <c r="AA528" s="13"/>
      <c r="AB528" s="13"/>
      <c r="AC528" s="13"/>
      <c r="AD528" s="13"/>
    </row>
    <row r="529" spans="1:30" ht="12" customHeight="1">
      <c r="A529" s="198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W529" s="13"/>
      <c r="X529" s="13"/>
      <c r="Y529" s="13"/>
      <c r="Z529" s="13"/>
      <c r="AA529" s="13"/>
      <c r="AB529" s="13"/>
      <c r="AC529" s="13"/>
      <c r="AD529" s="13"/>
    </row>
    <row r="530" spans="1:30" ht="12" customHeight="1">
      <c r="A530" s="198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W530" s="13"/>
      <c r="X530" s="13"/>
      <c r="Y530" s="13"/>
      <c r="Z530" s="13"/>
      <c r="AA530" s="13"/>
      <c r="AB530" s="13"/>
      <c r="AC530" s="13"/>
      <c r="AD530" s="13"/>
    </row>
    <row r="531" spans="1:30" ht="12" customHeight="1">
      <c r="A531" s="198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W531" s="13"/>
      <c r="X531" s="13"/>
      <c r="Y531" s="13"/>
      <c r="Z531" s="13"/>
      <c r="AA531" s="13"/>
      <c r="AB531" s="13"/>
      <c r="AC531" s="13"/>
      <c r="AD531" s="13"/>
    </row>
    <row r="532" spans="1:30" ht="12" customHeight="1">
      <c r="A532" s="198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W532" s="13"/>
      <c r="X532" s="13"/>
      <c r="Y532" s="13"/>
      <c r="Z532" s="13"/>
      <c r="AA532" s="13"/>
      <c r="AB532" s="13"/>
      <c r="AC532" s="13"/>
      <c r="AD532" s="13"/>
    </row>
    <row r="533" spans="1:30" ht="12" customHeight="1">
      <c r="A533" s="198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W533" s="13"/>
      <c r="X533" s="13"/>
      <c r="Y533" s="13"/>
      <c r="Z533" s="13"/>
      <c r="AA533" s="13"/>
      <c r="AB533" s="13"/>
      <c r="AC533" s="13"/>
      <c r="AD533" s="13"/>
    </row>
    <row r="534" spans="1:30" ht="12" customHeight="1">
      <c r="A534" s="198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W534" s="13"/>
      <c r="X534" s="13"/>
      <c r="Y534" s="13"/>
      <c r="Z534" s="13"/>
      <c r="AA534" s="13"/>
      <c r="AB534" s="13"/>
      <c r="AC534" s="13"/>
      <c r="AD534" s="13"/>
    </row>
    <row r="535" spans="1:30" ht="12" customHeight="1">
      <c r="A535" s="198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W535" s="13"/>
      <c r="X535" s="13"/>
      <c r="Y535" s="13"/>
      <c r="Z535" s="13"/>
      <c r="AA535" s="13"/>
      <c r="AB535" s="13"/>
      <c r="AC535" s="13"/>
      <c r="AD535" s="13"/>
    </row>
    <row r="536" spans="1:30" ht="12" customHeight="1">
      <c r="A536" s="198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W536" s="13"/>
      <c r="X536" s="13"/>
      <c r="Y536" s="13"/>
      <c r="Z536" s="13"/>
      <c r="AA536" s="13"/>
      <c r="AB536" s="13"/>
      <c r="AC536" s="13"/>
      <c r="AD536" s="13"/>
    </row>
    <row r="537" spans="1:30" ht="12" customHeight="1">
      <c r="A537" s="198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W537" s="13"/>
      <c r="X537" s="13"/>
      <c r="Y537" s="13"/>
      <c r="Z537" s="13"/>
      <c r="AA537" s="13"/>
      <c r="AB537" s="13"/>
      <c r="AC537" s="13"/>
      <c r="AD537" s="13"/>
    </row>
    <row r="538" spans="1:30" ht="12" customHeight="1">
      <c r="A538" s="198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W538" s="13"/>
      <c r="X538" s="13"/>
      <c r="Y538" s="13"/>
      <c r="Z538" s="13"/>
      <c r="AA538" s="13"/>
      <c r="AB538" s="13"/>
      <c r="AC538" s="13"/>
      <c r="AD538" s="13"/>
    </row>
    <row r="539" spans="1:30" ht="12" customHeight="1">
      <c r="A539" s="198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W539" s="13"/>
      <c r="X539" s="13"/>
      <c r="Y539" s="13"/>
      <c r="Z539" s="13"/>
      <c r="AA539" s="13"/>
      <c r="AB539" s="13"/>
      <c r="AC539" s="13"/>
      <c r="AD539" s="13"/>
    </row>
    <row r="540" spans="1:30" ht="12" customHeight="1">
      <c r="A540" s="198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W540" s="13"/>
      <c r="X540" s="13"/>
      <c r="Y540" s="13"/>
      <c r="Z540" s="13"/>
      <c r="AA540" s="13"/>
      <c r="AB540" s="13"/>
      <c r="AC540" s="13"/>
      <c r="AD540" s="13"/>
    </row>
    <row r="541" spans="1:30" ht="12" customHeight="1">
      <c r="A541" s="198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W541" s="13"/>
      <c r="X541" s="13"/>
      <c r="Y541" s="13"/>
      <c r="Z541" s="13"/>
      <c r="AA541" s="13"/>
      <c r="AB541" s="13"/>
      <c r="AC541" s="13"/>
      <c r="AD541" s="13"/>
    </row>
    <row r="542" spans="1:30" ht="12" customHeight="1">
      <c r="A542" s="198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W542" s="13"/>
      <c r="X542" s="13"/>
      <c r="Y542" s="13"/>
      <c r="Z542" s="13"/>
      <c r="AA542" s="13"/>
      <c r="AB542" s="13"/>
      <c r="AC542" s="13"/>
      <c r="AD542" s="13"/>
    </row>
    <row r="543" spans="1:30" ht="12" customHeight="1">
      <c r="A543" s="198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W543" s="13"/>
      <c r="X543" s="13"/>
      <c r="Y543" s="13"/>
      <c r="Z543" s="13"/>
      <c r="AA543" s="13"/>
      <c r="AB543" s="13"/>
      <c r="AC543" s="13"/>
      <c r="AD543" s="13"/>
    </row>
    <row r="544" spans="1:30" ht="12" customHeight="1">
      <c r="A544" s="198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W544" s="13"/>
      <c r="X544" s="13"/>
      <c r="Y544" s="13"/>
      <c r="Z544" s="13"/>
      <c r="AA544" s="13"/>
      <c r="AB544" s="13"/>
      <c r="AC544" s="13"/>
      <c r="AD544" s="13"/>
    </row>
    <row r="545" spans="1:30" ht="12" customHeight="1">
      <c r="A545" s="198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W545" s="13"/>
      <c r="X545" s="13"/>
      <c r="Y545" s="13"/>
      <c r="Z545" s="13"/>
      <c r="AA545" s="13"/>
      <c r="AB545" s="13"/>
      <c r="AC545" s="13"/>
      <c r="AD545" s="13"/>
    </row>
    <row r="546" spans="1:30" ht="12" customHeight="1">
      <c r="A546" s="198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W546" s="13"/>
      <c r="X546" s="13"/>
      <c r="Y546" s="13"/>
      <c r="Z546" s="13"/>
      <c r="AA546" s="13"/>
      <c r="AB546" s="13"/>
      <c r="AC546" s="13"/>
      <c r="AD546" s="13"/>
    </row>
    <row r="547" spans="1:30" ht="12" customHeight="1">
      <c r="A547" s="198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W547" s="13"/>
      <c r="X547" s="13"/>
      <c r="Y547" s="13"/>
      <c r="Z547" s="13"/>
      <c r="AA547" s="13"/>
      <c r="AB547" s="13"/>
      <c r="AC547" s="13"/>
      <c r="AD547" s="13"/>
    </row>
    <row r="548" spans="1:30" ht="12" customHeight="1">
      <c r="A548" s="198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W548" s="13"/>
      <c r="X548" s="13"/>
      <c r="Y548" s="13"/>
      <c r="Z548" s="13"/>
      <c r="AA548" s="13"/>
      <c r="AB548" s="13"/>
      <c r="AC548" s="13"/>
      <c r="AD548" s="13"/>
    </row>
    <row r="549" spans="1:30" ht="12" customHeight="1">
      <c r="A549" s="198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W549" s="13"/>
      <c r="X549" s="13"/>
      <c r="Y549" s="13"/>
      <c r="Z549" s="13"/>
      <c r="AA549" s="13"/>
      <c r="AB549" s="13"/>
      <c r="AC549" s="13"/>
      <c r="AD549" s="13"/>
    </row>
    <row r="550" spans="1:30" ht="12" customHeight="1">
      <c r="A550" s="198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W550" s="13"/>
      <c r="X550" s="13"/>
      <c r="Y550" s="13"/>
      <c r="Z550" s="13"/>
      <c r="AA550" s="13"/>
      <c r="AB550" s="13"/>
      <c r="AC550" s="13"/>
      <c r="AD550" s="13"/>
    </row>
    <row r="551" spans="1:30" ht="12" customHeight="1">
      <c r="A551" s="198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W551" s="13"/>
      <c r="X551" s="13"/>
      <c r="Y551" s="13"/>
      <c r="Z551" s="13"/>
      <c r="AA551" s="13"/>
      <c r="AB551" s="13"/>
      <c r="AC551" s="13"/>
      <c r="AD551" s="13"/>
    </row>
    <row r="552" spans="1:30" ht="12" customHeight="1">
      <c r="A552" s="198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W552" s="13"/>
      <c r="X552" s="13"/>
      <c r="Y552" s="13"/>
      <c r="Z552" s="13"/>
      <c r="AA552" s="13"/>
      <c r="AB552" s="13"/>
      <c r="AC552" s="13"/>
      <c r="AD552" s="13"/>
    </row>
    <row r="553" spans="1:30" ht="12" customHeight="1">
      <c r="A553" s="198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W553" s="13"/>
      <c r="X553" s="13"/>
      <c r="Y553" s="13"/>
      <c r="Z553" s="13"/>
      <c r="AA553" s="13"/>
      <c r="AB553" s="13"/>
      <c r="AC553" s="13"/>
      <c r="AD553" s="13"/>
    </row>
    <row r="554" spans="1:30" ht="12" customHeight="1">
      <c r="A554" s="198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W554" s="13"/>
      <c r="X554" s="13"/>
      <c r="Y554" s="13"/>
      <c r="Z554" s="13"/>
      <c r="AA554" s="13"/>
      <c r="AB554" s="13"/>
      <c r="AC554" s="13"/>
      <c r="AD554" s="13"/>
    </row>
    <row r="555" spans="1:30" ht="12" customHeight="1">
      <c r="A555" s="198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W555" s="13"/>
      <c r="X555" s="13"/>
      <c r="Y555" s="13"/>
      <c r="Z555" s="13"/>
      <c r="AA555" s="13"/>
      <c r="AB555" s="13"/>
      <c r="AC555" s="13"/>
      <c r="AD555" s="13"/>
    </row>
    <row r="556" spans="1:30" ht="12" customHeight="1">
      <c r="A556" s="198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W556" s="13"/>
      <c r="X556" s="13"/>
      <c r="Y556" s="13"/>
      <c r="Z556" s="13"/>
      <c r="AA556" s="13"/>
      <c r="AB556" s="13"/>
      <c r="AC556" s="13"/>
      <c r="AD556" s="13"/>
    </row>
    <row r="557" spans="1:30" ht="12" customHeight="1">
      <c r="A557" s="198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W557" s="13"/>
      <c r="X557" s="13"/>
      <c r="Y557" s="13"/>
      <c r="Z557" s="13"/>
      <c r="AA557" s="13"/>
      <c r="AB557" s="13"/>
      <c r="AC557" s="13"/>
      <c r="AD557" s="13"/>
    </row>
    <row r="558" spans="1:30" ht="12" customHeight="1">
      <c r="A558" s="198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W558" s="13"/>
      <c r="X558" s="13"/>
      <c r="Y558" s="13"/>
      <c r="Z558" s="13"/>
      <c r="AA558" s="13"/>
      <c r="AB558" s="13"/>
      <c r="AC558" s="13"/>
      <c r="AD558" s="13"/>
    </row>
    <row r="559" spans="1:30" ht="12" customHeight="1">
      <c r="A559" s="198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W559" s="13"/>
      <c r="X559" s="13"/>
      <c r="Y559" s="13"/>
      <c r="Z559" s="13"/>
      <c r="AA559" s="13"/>
      <c r="AB559" s="13"/>
      <c r="AC559" s="13"/>
      <c r="AD559" s="13"/>
    </row>
    <row r="560" spans="1:30" ht="12" customHeight="1">
      <c r="A560" s="198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W560" s="13"/>
      <c r="X560" s="13"/>
      <c r="Y560" s="13"/>
      <c r="Z560" s="13"/>
      <c r="AA560" s="13"/>
      <c r="AB560" s="13"/>
      <c r="AC560" s="13"/>
      <c r="AD560" s="13"/>
    </row>
    <row r="561" spans="1:30" ht="12" customHeight="1">
      <c r="A561" s="198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W561" s="13"/>
      <c r="X561" s="13"/>
      <c r="Y561" s="13"/>
      <c r="Z561" s="13"/>
      <c r="AA561" s="13"/>
      <c r="AB561" s="13"/>
      <c r="AC561" s="13"/>
      <c r="AD561" s="13"/>
    </row>
    <row r="562" spans="1:30" ht="12" customHeight="1">
      <c r="A562" s="198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W562" s="13"/>
      <c r="X562" s="13"/>
      <c r="Y562" s="13"/>
      <c r="Z562" s="13"/>
      <c r="AA562" s="13"/>
      <c r="AB562" s="13"/>
      <c r="AC562" s="13"/>
      <c r="AD562" s="13"/>
    </row>
    <row r="563" spans="1:30" ht="12" customHeight="1">
      <c r="A563" s="198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W563" s="13"/>
      <c r="X563" s="13"/>
      <c r="Y563" s="13"/>
      <c r="Z563" s="13"/>
      <c r="AA563" s="13"/>
      <c r="AB563" s="13"/>
      <c r="AC563" s="13"/>
      <c r="AD563" s="13"/>
    </row>
    <row r="564" spans="1:30" ht="12" customHeight="1">
      <c r="A564" s="198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W564" s="13"/>
      <c r="X564" s="13"/>
      <c r="Y564" s="13"/>
      <c r="Z564" s="13"/>
      <c r="AA564" s="13"/>
      <c r="AB564" s="13"/>
      <c r="AC564" s="13"/>
      <c r="AD564" s="13"/>
    </row>
    <row r="565" spans="1:30" ht="12" customHeight="1">
      <c r="A565" s="198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W565" s="13"/>
      <c r="X565" s="13"/>
      <c r="Y565" s="13"/>
      <c r="Z565" s="13"/>
      <c r="AA565" s="13"/>
      <c r="AB565" s="13"/>
      <c r="AC565" s="13"/>
      <c r="AD565" s="13"/>
    </row>
    <row r="566" spans="1:30" ht="12" customHeight="1">
      <c r="A566" s="198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W566" s="13"/>
      <c r="X566" s="13"/>
      <c r="Y566" s="13"/>
      <c r="Z566" s="13"/>
      <c r="AA566" s="13"/>
      <c r="AB566" s="13"/>
      <c r="AC566" s="13"/>
      <c r="AD566" s="13"/>
    </row>
    <row r="567" spans="1:30" ht="12" customHeight="1">
      <c r="A567" s="198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W567" s="13"/>
      <c r="X567" s="13"/>
      <c r="Y567" s="13"/>
      <c r="Z567" s="13"/>
      <c r="AA567" s="13"/>
      <c r="AB567" s="13"/>
      <c r="AC567" s="13"/>
      <c r="AD567" s="13"/>
    </row>
    <row r="568" spans="1:30" ht="12" customHeight="1">
      <c r="A568" s="198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W568" s="13"/>
      <c r="X568" s="13"/>
      <c r="Y568" s="13"/>
      <c r="Z568" s="13"/>
      <c r="AA568" s="13"/>
      <c r="AB568" s="13"/>
      <c r="AC568" s="13"/>
      <c r="AD568" s="13"/>
    </row>
    <row r="569" spans="1:30" ht="12" customHeight="1">
      <c r="A569" s="198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W569" s="13"/>
      <c r="X569" s="13"/>
      <c r="Y569" s="13"/>
      <c r="Z569" s="13"/>
      <c r="AA569" s="13"/>
      <c r="AB569" s="13"/>
      <c r="AC569" s="13"/>
      <c r="AD569" s="13"/>
    </row>
    <row r="570" spans="1:30" ht="12" customHeight="1">
      <c r="A570" s="198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W570" s="13"/>
      <c r="X570" s="13"/>
      <c r="Y570" s="13"/>
      <c r="Z570" s="13"/>
      <c r="AA570" s="13"/>
      <c r="AB570" s="13"/>
      <c r="AC570" s="13"/>
      <c r="AD570" s="13"/>
    </row>
    <row r="571" spans="1:30" ht="12" customHeight="1">
      <c r="A571" s="198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W571" s="13"/>
      <c r="X571" s="13"/>
      <c r="Y571" s="13"/>
      <c r="Z571" s="13"/>
      <c r="AA571" s="13"/>
      <c r="AB571" s="13"/>
      <c r="AC571" s="13"/>
      <c r="AD571" s="13"/>
    </row>
    <row r="572" spans="1:30" ht="12" customHeight="1">
      <c r="A572" s="198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W572" s="13"/>
      <c r="X572" s="13"/>
      <c r="Y572" s="13"/>
      <c r="Z572" s="13"/>
      <c r="AA572" s="13"/>
      <c r="AB572" s="13"/>
      <c r="AC572" s="13"/>
      <c r="AD572" s="13"/>
    </row>
    <row r="573" spans="1:30" ht="12" customHeight="1">
      <c r="A573" s="198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W573" s="13"/>
      <c r="X573" s="13"/>
      <c r="Y573" s="13"/>
      <c r="Z573" s="13"/>
      <c r="AA573" s="13"/>
      <c r="AB573" s="13"/>
      <c r="AC573" s="13"/>
      <c r="AD573" s="13"/>
    </row>
    <row r="574" spans="1:30" ht="12" customHeight="1">
      <c r="A574" s="198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W574" s="13"/>
      <c r="X574" s="13"/>
      <c r="Y574" s="13"/>
      <c r="Z574" s="13"/>
      <c r="AA574" s="13"/>
      <c r="AB574" s="13"/>
      <c r="AC574" s="13"/>
      <c r="AD574" s="13"/>
    </row>
    <row r="575" spans="1:30" ht="12" customHeight="1">
      <c r="A575" s="198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W575" s="13"/>
      <c r="X575" s="13"/>
      <c r="Y575" s="13"/>
      <c r="Z575" s="13"/>
      <c r="AA575" s="13"/>
      <c r="AB575" s="13"/>
      <c r="AC575" s="13"/>
      <c r="AD575" s="13"/>
    </row>
    <row r="576" spans="1:30" ht="12" customHeight="1">
      <c r="A576" s="198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W576" s="13"/>
      <c r="X576" s="13"/>
      <c r="Y576" s="13"/>
      <c r="Z576" s="13"/>
      <c r="AA576" s="13"/>
      <c r="AB576" s="13"/>
      <c r="AC576" s="13"/>
      <c r="AD576" s="13"/>
    </row>
    <row r="577" spans="1:30" ht="12" customHeight="1">
      <c r="A577" s="198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W577" s="13"/>
      <c r="X577" s="13"/>
      <c r="Y577" s="13"/>
      <c r="Z577" s="13"/>
      <c r="AA577" s="13"/>
      <c r="AB577" s="13"/>
      <c r="AC577" s="13"/>
      <c r="AD577" s="13"/>
    </row>
    <row r="578" spans="1:30" ht="12" customHeight="1">
      <c r="A578" s="198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W578" s="13"/>
      <c r="X578" s="13"/>
      <c r="Y578" s="13"/>
      <c r="Z578" s="13"/>
      <c r="AA578" s="13"/>
      <c r="AB578" s="13"/>
      <c r="AC578" s="13"/>
      <c r="AD578" s="13"/>
    </row>
    <row r="579" spans="1:30" ht="12" customHeight="1">
      <c r="A579" s="198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W579" s="13"/>
      <c r="X579" s="13"/>
      <c r="Y579" s="13"/>
      <c r="Z579" s="13"/>
      <c r="AA579" s="13"/>
      <c r="AB579" s="13"/>
      <c r="AC579" s="13"/>
      <c r="AD579" s="13"/>
    </row>
    <row r="580" spans="1:30" ht="12" customHeight="1">
      <c r="A580" s="198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W580" s="13"/>
      <c r="X580" s="13"/>
      <c r="Y580" s="13"/>
      <c r="Z580" s="13"/>
      <c r="AA580" s="13"/>
      <c r="AB580" s="13"/>
      <c r="AC580" s="13"/>
      <c r="AD580" s="13"/>
    </row>
    <row r="581" spans="1:30" ht="12" customHeight="1">
      <c r="A581" s="198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W581" s="13"/>
      <c r="X581" s="13"/>
      <c r="Y581" s="13"/>
      <c r="Z581" s="13"/>
      <c r="AA581" s="13"/>
      <c r="AB581" s="13"/>
      <c r="AC581" s="13"/>
      <c r="AD581" s="13"/>
    </row>
    <row r="582" spans="1:30" ht="12" customHeight="1">
      <c r="A582" s="198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W582" s="13"/>
      <c r="X582" s="13"/>
      <c r="Y582" s="13"/>
      <c r="Z582" s="13"/>
      <c r="AA582" s="13"/>
      <c r="AB582" s="13"/>
      <c r="AC582" s="13"/>
      <c r="AD582" s="13"/>
    </row>
    <row r="583" spans="1:30" ht="12" customHeight="1">
      <c r="A583" s="198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W583" s="13"/>
      <c r="X583" s="13"/>
      <c r="Y583" s="13"/>
      <c r="Z583" s="13"/>
      <c r="AA583" s="13"/>
      <c r="AB583" s="13"/>
      <c r="AC583" s="13"/>
      <c r="AD583" s="13"/>
    </row>
    <row r="584" spans="1:30" ht="12" customHeight="1">
      <c r="A584" s="198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W584" s="13"/>
      <c r="X584" s="13"/>
      <c r="Y584" s="13"/>
      <c r="Z584" s="13"/>
      <c r="AA584" s="13"/>
      <c r="AB584" s="13"/>
      <c r="AC584" s="13"/>
      <c r="AD584" s="13"/>
    </row>
    <row r="585" spans="1:30" ht="12" customHeight="1">
      <c r="A585" s="198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W585" s="13"/>
      <c r="X585" s="13"/>
      <c r="Y585" s="13"/>
      <c r="Z585" s="13"/>
      <c r="AA585" s="13"/>
      <c r="AB585" s="13"/>
      <c r="AC585" s="13"/>
      <c r="AD585" s="13"/>
    </row>
    <row r="586" spans="1:30" ht="12" customHeight="1">
      <c r="A586" s="198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W586" s="13"/>
      <c r="X586" s="13"/>
      <c r="Y586" s="13"/>
      <c r="Z586" s="13"/>
      <c r="AA586" s="13"/>
      <c r="AB586" s="13"/>
      <c r="AC586" s="13"/>
      <c r="AD586" s="13"/>
    </row>
    <row r="587" spans="1:30" ht="12" customHeight="1">
      <c r="A587" s="198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W587" s="13"/>
      <c r="X587" s="13"/>
      <c r="Y587" s="13"/>
      <c r="Z587" s="13"/>
      <c r="AA587" s="13"/>
      <c r="AB587" s="13"/>
      <c r="AC587" s="13"/>
      <c r="AD587" s="13"/>
    </row>
    <row r="588" spans="1:30" ht="12" customHeight="1">
      <c r="A588" s="198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W588" s="13"/>
      <c r="X588" s="13"/>
      <c r="Y588" s="13"/>
      <c r="Z588" s="13"/>
      <c r="AA588" s="13"/>
      <c r="AB588" s="13"/>
      <c r="AC588" s="13"/>
      <c r="AD588" s="13"/>
    </row>
    <row r="589" spans="1:30" ht="12" customHeight="1">
      <c r="A589" s="198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W589" s="13"/>
      <c r="X589" s="13"/>
      <c r="Y589" s="13"/>
      <c r="Z589" s="13"/>
      <c r="AA589" s="13"/>
      <c r="AB589" s="13"/>
      <c r="AC589" s="13"/>
      <c r="AD589" s="13"/>
    </row>
    <row r="590" spans="1:30" ht="12" customHeight="1">
      <c r="A590" s="198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W590" s="13"/>
      <c r="X590" s="13"/>
      <c r="Y590" s="13"/>
      <c r="Z590" s="13"/>
      <c r="AA590" s="13"/>
      <c r="AB590" s="13"/>
      <c r="AC590" s="13"/>
      <c r="AD590" s="13"/>
    </row>
    <row r="591" spans="1:30" ht="12" customHeight="1">
      <c r="A591" s="198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W591" s="13"/>
      <c r="X591" s="13"/>
      <c r="Y591" s="13"/>
      <c r="Z591" s="13"/>
      <c r="AA591" s="13"/>
      <c r="AB591" s="13"/>
      <c r="AC591" s="13"/>
      <c r="AD591" s="13"/>
    </row>
    <row r="592" spans="1:30" ht="12" customHeight="1">
      <c r="A592" s="198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W592" s="13"/>
      <c r="X592" s="13"/>
      <c r="Y592" s="13"/>
      <c r="Z592" s="13"/>
      <c r="AA592" s="13"/>
      <c r="AB592" s="13"/>
      <c r="AC592" s="13"/>
      <c r="AD592" s="13"/>
    </row>
    <row r="593" spans="1:30" ht="12" customHeight="1">
      <c r="A593" s="198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W593" s="13"/>
      <c r="X593" s="13"/>
      <c r="Y593" s="13"/>
      <c r="Z593" s="13"/>
      <c r="AA593" s="13"/>
      <c r="AB593" s="13"/>
      <c r="AC593" s="13"/>
      <c r="AD593" s="13"/>
    </row>
    <row r="594" spans="1:30" ht="12" customHeight="1">
      <c r="A594" s="198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W594" s="13"/>
      <c r="X594" s="13"/>
      <c r="Y594" s="13"/>
      <c r="Z594" s="13"/>
      <c r="AA594" s="13"/>
      <c r="AB594" s="13"/>
      <c r="AC594" s="13"/>
      <c r="AD594" s="13"/>
    </row>
    <row r="595" spans="1:30" ht="12" customHeight="1">
      <c r="A595" s="198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W595" s="13"/>
      <c r="X595" s="13"/>
      <c r="Y595" s="13"/>
      <c r="Z595" s="13"/>
      <c r="AA595" s="13"/>
      <c r="AB595" s="13"/>
      <c r="AC595" s="13"/>
      <c r="AD595" s="13"/>
    </row>
    <row r="596" spans="1:30" ht="12" customHeight="1">
      <c r="A596" s="198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W596" s="13"/>
      <c r="X596" s="13"/>
      <c r="Y596" s="13"/>
      <c r="Z596" s="13"/>
      <c r="AA596" s="13"/>
      <c r="AB596" s="13"/>
      <c r="AC596" s="13"/>
      <c r="AD596" s="13"/>
    </row>
    <row r="597" spans="1:30" ht="12" customHeight="1">
      <c r="A597" s="198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W597" s="13"/>
      <c r="X597" s="13"/>
      <c r="Y597" s="13"/>
      <c r="Z597" s="13"/>
      <c r="AA597" s="13"/>
      <c r="AB597" s="13"/>
      <c r="AC597" s="13"/>
      <c r="AD597" s="13"/>
    </row>
    <row r="598" spans="1:30" ht="12" customHeight="1">
      <c r="A598" s="198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W598" s="13"/>
      <c r="X598" s="13"/>
      <c r="Y598" s="13"/>
      <c r="Z598" s="13"/>
      <c r="AA598" s="13"/>
      <c r="AB598" s="13"/>
      <c r="AC598" s="13"/>
      <c r="AD598" s="13"/>
    </row>
    <row r="599" spans="1:30" ht="12" customHeight="1">
      <c r="A599" s="198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W599" s="13"/>
      <c r="X599" s="13"/>
      <c r="Y599" s="13"/>
      <c r="Z599" s="13"/>
      <c r="AA599" s="13"/>
      <c r="AB599" s="13"/>
      <c r="AC599" s="13"/>
      <c r="AD599" s="13"/>
    </row>
    <row r="600" spans="1:30" ht="12" customHeight="1">
      <c r="A600" s="198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W600" s="13"/>
      <c r="X600" s="13"/>
      <c r="Y600" s="13"/>
      <c r="Z600" s="13"/>
      <c r="AA600" s="13"/>
      <c r="AB600" s="13"/>
      <c r="AC600" s="13"/>
      <c r="AD600" s="13"/>
    </row>
    <row r="601" spans="1:30" ht="12" customHeight="1">
      <c r="A601" s="198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W601" s="13"/>
      <c r="X601" s="13"/>
      <c r="Y601" s="13"/>
      <c r="Z601" s="13"/>
      <c r="AA601" s="13"/>
      <c r="AB601" s="13"/>
      <c r="AC601" s="13"/>
      <c r="AD601" s="13"/>
    </row>
    <row r="602" spans="1:30" ht="12" customHeight="1">
      <c r="A602" s="198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W602" s="13"/>
      <c r="X602" s="13"/>
      <c r="Y602" s="13"/>
      <c r="Z602" s="13"/>
      <c r="AA602" s="13"/>
      <c r="AB602" s="13"/>
      <c r="AC602" s="13"/>
      <c r="AD602" s="13"/>
    </row>
    <row r="603" spans="1:30" ht="12" customHeight="1">
      <c r="A603" s="198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W603" s="13"/>
      <c r="X603" s="13"/>
      <c r="Y603" s="13"/>
      <c r="Z603" s="13"/>
      <c r="AA603" s="13"/>
      <c r="AB603" s="13"/>
      <c r="AC603" s="13"/>
      <c r="AD603" s="13"/>
    </row>
    <row r="604" spans="1:30" ht="12" customHeight="1">
      <c r="A604" s="198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W604" s="13"/>
      <c r="X604" s="13"/>
      <c r="Y604" s="13"/>
      <c r="Z604" s="13"/>
      <c r="AA604" s="13"/>
      <c r="AB604" s="13"/>
      <c r="AC604" s="13"/>
      <c r="AD604" s="13"/>
    </row>
    <row r="605" spans="1:30" ht="12" customHeight="1">
      <c r="A605" s="198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W605" s="13"/>
      <c r="X605" s="13"/>
      <c r="Y605" s="13"/>
      <c r="Z605" s="13"/>
      <c r="AA605" s="13"/>
      <c r="AB605" s="13"/>
      <c r="AC605" s="13"/>
      <c r="AD605" s="13"/>
    </row>
    <row r="606" spans="1:30" ht="12" customHeight="1">
      <c r="A606" s="198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W606" s="13"/>
      <c r="X606" s="13"/>
      <c r="Y606" s="13"/>
      <c r="Z606" s="13"/>
      <c r="AA606" s="13"/>
      <c r="AB606" s="13"/>
      <c r="AC606" s="13"/>
      <c r="AD606" s="13"/>
    </row>
    <row r="607" spans="1:30" ht="12" customHeight="1">
      <c r="A607" s="198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W607" s="13"/>
      <c r="X607" s="13"/>
      <c r="Y607" s="13"/>
      <c r="Z607" s="13"/>
      <c r="AA607" s="13"/>
      <c r="AB607" s="13"/>
      <c r="AC607" s="13"/>
      <c r="AD607" s="13"/>
    </row>
    <row r="608" spans="1:30" ht="12" customHeight="1">
      <c r="A608" s="198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W608" s="13"/>
      <c r="X608" s="13"/>
      <c r="Y608" s="13"/>
      <c r="Z608" s="13"/>
      <c r="AA608" s="13"/>
      <c r="AB608" s="13"/>
      <c r="AC608" s="13"/>
      <c r="AD608" s="13"/>
    </row>
    <row r="609" spans="1:30" ht="12" customHeight="1">
      <c r="A609" s="198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W609" s="13"/>
      <c r="X609" s="13"/>
      <c r="Y609" s="13"/>
      <c r="Z609" s="13"/>
      <c r="AA609" s="13"/>
      <c r="AB609" s="13"/>
      <c r="AC609" s="13"/>
      <c r="AD609" s="13"/>
    </row>
    <row r="610" spans="1:30" ht="12" customHeight="1">
      <c r="A610" s="198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W610" s="13"/>
      <c r="X610" s="13"/>
      <c r="Y610" s="13"/>
      <c r="Z610" s="13"/>
      <c r="AA610" s="13"/>
      <c r="AB610" s="13"/>
      <c r="AC610" s="13"/>
      <c r="AD610" s="13"/>
    </row>
    <row r="611" spans="1:30" ht="12" customHeight="1">
      <c r="A611" s="198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W611" s="13"/>
      <c r="X611" s="13"/>
      <c r="Y611" s="13"/>
      <c r="Z611" s="13"/>
      <c r="AA611" s="13"/>
      <c r="AB611" s="13"/>
      <c r="AC611" s="13"/>
      <c r="AD611" s="13"/>
    </row>
    <row r="612" spans="1:30" ht="12" customHeight="1">
      <c r="A612" s="198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W612" s="13"/>
      <c r="X612" s="13"/>
      <c r="Y612" s="13"/>
      <c r="Z612" s="13"/>
      <c r="AA612" s="13"/>
      <c r="AB612" s="13"/>
      <c r="AC612" s="13"/>
      <c r="AD612" s="13"/>
    </row>
    <row r="613" spans="1:30" ht="12" customHeight="1">
      <c r="A613" s="198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W613" s="13"/>
      <c r="X613" s="13"/>
      <c r="Y613" s="13"/>
      <c r="Z613" s="13"/>
      <c r="AA613" s="13"/>
      <c r="AB613" s="13"/>
      <c r="AC613" s="13"/>
      <c r="AD613" s="13"/>
    </row>
    <row r="614" spans="1:30" ht="12" customHeight="1">
      <c r="A614" s="198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W614" s="13"/>
      <c r="X614" s="13"/>
      <c r="Y614" s="13"/>
      <c r="Z614" s="13"/>
      <c r="AA614" s="13"/>
      <c r="AB614" s="13"/>
      <c r="AC614" s="13"/>
      <c r="AD614" s="13"/>
    </row>
    <row r="615" spans="1:30" ht="12" customHeight="1">
      <c r="A615" s="198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W615" s="13"/>
      <c r="X615" s="13"/>
      <c r="Y615" s="13"/>
      <c r="Z615" s="13"/>
      <c r="AA615" s="13"/>
      <c r="AB615" s="13"/>
      <c r="AC615" s="13"/>
      <c r="AD615" s="13"/>
    </row>
    <row r="616" spans="1:30" ht="12" customHeight="1">
      <c r="A616" s="198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W616" s="13"/>
      <c r="X616" s="13"/>
      <c r="Y616" s="13"/>
      <c r="Z616" s="13"/>
      <c r="AA616" s="13"/>
      <c r="AB616" s="13"/>
      <c r="AC616" s="13"/>
      <c r="AD616" s="13"/>
    </row>
    <row r="617" spans="1:30" ht="12" customHeight="1">
      <c r="A617" s="198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W617" s="13"/>
      <c r="X617" s="13"/>
      <c r="Y617" s="13"/>
      <c r="Z617" s="13"/>
      <c r="AA617" s="13"/>
      <c r="AB617" s="13"/>
      <c r="AC617" s="13"/>
      <c r="AD617" s="13"/>
    </row>
    <row r="618" spans="1:30" ht="12" customHeight="1">
      <c r="A618" s="198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W618" s="13"/>
      <c r="X618" s="13"/>
      <c r="Y618" s="13"/>
      <c r="Z618" s="13"/>
      <c r="AA618" s="13"/>
      <c r="AB618" s="13"/>
      <c r="AC618" s="13"/>
      <c r="AD618" s="13"/>
    </row>
    <row r="619" spans="1:30" ht="12" customHeight="1">
      <c r="A619" s="198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W619" s="13"/>
      <c r="X619" s="13"/>
      <c r="Y619" s="13"/>
      <c r="Z619" s="13"/>
      <c r="AA619" s="13"/>
      <c r="AB619" s="13"/>
      <c r="AC619" s="13"/>
      <c r="AD619" s="13"/>
    </row>
    <row r="620" spans="1:30" ht="12" customHeight="1">
      <c r="A620" s="198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W620" s="13"/>
      <c r="X620" s="13"/>
      <c r="Y620" s="13"/>
      <c r="Z620" s="13"/>
      <c r="AA620" s="13"/>
      <c r="AB620" s="13"/>
      <c r="AC620" s="13"/>
      <c r="AD620" s="13"/>
    </row>
    <row r="621" spans="1:30" ht="12" customHeight="1">
      <c r="A621" s="198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W621" s="13"/>
      <c r="X621" s="13"/>
      <c r="Y621" s="13"/>
      <c r="Z621" s="13"/>
      <c r="AA621" s="13"/>
      <c r="AB621" s="13"/>
      <c r="AC621" s="13"/>
      <c r="AD621" s="13"/>
    </row>
    <row r="622" spans="1:30" ht="12" customHeight="1">
      <c r="A622" s="198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W622" s="13"/>
      <c r="X622" s="13"/>
      <c r="Y622" s="13"/>
      <c r="Z622" s="13"/>
      <c r="AA622" s="13"/>
      <c r="AB622" s="13"/>
      <c r="AC622" s="13"/>
      <c r="AD622" s="13"/>
    </row>
    <row r="623" spans="1:30" ht="12" customHeight="1">
      <c r="A623" s="198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W623" s="13"/>
      <c r="X623" s="13"/>
      <c r="Y623" s="13"/>
      <c r="Z623" s="13"/>
      <c r="AA623" s="13"/>
      <c r="AB623" s="13"/>
      <c r="AC623" s="13"/>
      <c r="AD623" s="13"/>
    </row>
    <row r="624" spans="1:30" ht="12" customHeight="1">
      <c r="A624" s="198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W624" s="13"/>
      <c r="X624" s="13"/>
      <c r="Y624" s="13"/>
      <c r="Z624" s="13"/>
      <c r="AA624" s="13"/>
      <c r="AB624" s="13"/>
      <c r="AC624" s="13"/>
      <c r="AD624" s="13"/>
    </row>
    <row r="625" spans="1:30" ht="12" customHeight="1">
      <c r="A625" s="198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W625" s="13"/>
      <c r="X625" s="13"/>
      <c r="Y625" s="13"/>
      <c r="Z625" s="13"/>
      <c r="AA625" s="13"/>
      <c r="AB625" s="13"/>
      <c r="AC625" s="13"/>
      <c r="AD625" s="13"/>
    </row>
    <row r="626" spans="1:30" ht="12" customHeight="1">
      <c r="A626" s="198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W626" s="13"/>
      <c r="X626" s="13"/>
      <c r="Y626" s="13"/>
      <c r="Z626" s="13"/>
      <c r="AA626" s="13"/>
      <c r="AB626" s="13"/>
      <c r="AC626" s="13"/>
      <c r="AD626" s="13"/>
    </row>
    <row r="627" spans="1:30" ht="12" customHeight="1">
      <c r="A627" s="198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W627" s="13"/>
      <c r="X627" s="13"/>
      <c r="Y627" s="13"/>
      <c r="Z627" s="13"/>
      <c r="AA627" s="13"/>
      <c r="AB627" s="13"/>
      <c r="AC627" s="13"/>
      <c r="AD627" s="13"/>
    </row>
    <row r="628" spans="1:30" ht="12" customHeight="1">
      <c r="A628" s="198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W628" s="13"/>
      <c r="X628" s="13"/>
      <c r="Y628" s="13"/>
      <c r="Z628" s="13"/>
      <c r="AA628" s="13"/>
      <c r="AB628" s="13"/>
      <c r="AC628" s="13"/>
      <c r="AD628" s="13"/>
    </row>
    <row r="629" spans="1:30" ht="12" customHeight="1">
      <c r="A629" s="198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W629" s="13"/>
      <c r="X629" s="13"/>
      <c r="Y629" s="13"/>
      <c r="Z629" s="13"/>
      <c r="AA629" s="13"/>
      <c r="AB629" s="13"/>
      <c r="AC629" s="13"/>
      <c r="AD629" s="13"/>
    </row>
    <row r="630" spans="1:30" ht="12" customHeight="1">
      <c r="A630" s="198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W630" s="13"/>
      <c r="X630" s="13"/>
      <c r="Y630" s="13"/>
      <c r="Z630" s="13"/>
      <c r="AA630" s="13"/>
      <c r="AB630" s="13"/>
      <c r="AC630" s="13"/>
      <c r="AD630" s="13"/>
    </row>
    <row r="631" spans="1:30" ht="12" customHeight="1">
      <c r="A631" s="198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W631" s="13"/>
      <c r="X631" s="13"/>
      <c r="Y631" s="13"/>
      <c r="Z631" s="13"/>
      <c r="AA631" s="13"/>
      <c r="AB631" s="13"/>
      <c r="AC631" s="13"/>
      <c r="AD631" s="13"/>
    </row>
    <row r="632" spans="1:30" ht="12" customHeight="1">
      <c r="A632" s="198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W632" s="13"/>
      <c r="X632" s="13"/>
      <c r="Y632" s="13"/>
      <c r="Z632" s="13"/>
      <c r="AA632" s="13"/>
      <c r="AB632" s="13"/>
      <c r="AC632" s="13"/>
      <c r="AD632" s="13"/>
    </row>
    <row r="633" spans="1:30" ht="12" customHeight="1">
      <c r="A633" s="198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W633" s="13"/>
      <c r="X633" s="13"/>
      <c r="Y633" s="13"/>
      <c r="Z633" s="13"/>
      <c r="AA633" s="13"/>
      <c r="AB633" s="13"/>
      <c r="AC633" s="13"/>
      <c r="AD633" s="13"/>
    </row>
    <row r="634" spans="1:30" ht="12" customHeight="1">
      <c r="A634" s="198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W634" s="13"/>
      <c r="X634" s="13"/>
      <c r="Y634" s="13"/>
      <c r="Z634" s="13"/>
      <c r="AA634" s="13"/>
      <c r="AB634" s="13"/>
      <c r="AC634" s="13"/>
      <c r="AD634" s="13"/>
    </row>
    <row r="635" spans="1:30" ht="12" customHeight="1">
      <c r="A635" s="198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W635" s="13"/>
      <c r="X635" s="13"/>
      <c r="Y635" s="13"/>
      <c r="Z635" s="13"/>
      <c r="AA635" s="13"/>
      <c r="AB635" s="13"/>
      <c r="AC635" s="13"/>
      <c r="AD635" s="13"/>
    </row>
    <row r="636" spans="1:30" ht="12" customHeight="1">
      <c r="A636" s="198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W636" s="13"/>
      <c r="X636" s="13"/>
      <c r="Y636" s="13"/>
      <c r="Z636" s="13"/>
      <c r="AA636" s="13"/>
      <c r="AB636" s="13"/>
      <c r="AC636" s="13"/>
      <c r="AD636" s="13"/>
    </row>
    <row r="637" spans="1:30" ht="12" customHeight="1">
      <c r="A637" s="198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W637" s="13"/>
      <c r="X637" s="13"/>
      <c r="Y637" s="13"/>
      <c r="Z637" s="13"/>
      <c r="AA637" s="13"/>
      <c r="AB637" s="13"/>
      <c r="AC637" s="13"/>
      <c r="AD637" s="13"/>
    </row>
    <row r="638" spans="1:30" ht="12" customHeight="1">
      <c r="A638" s="198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W638" s="13"/>
      <c r="X638" s="13"/>
      <c r="Y638" s="13"/>
      <c r="Z638" s="13"/>
      <c r="AA638" s="13"/>
      <c r="AB638" s="13"/>
      <c r="AC638" s="13"/>
      <c r="AD638" s="13"/>
    </row>
    <row r="639" spans="1:30" ht="12" customHeight="1">
      <c r="A639" s="198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W639" s="13"/>
      <c r="X639" s="13"/>
      <c r="Y639" s="13"/>
      <c r="Z639" s="13"/>
      <c r="AA639" s="13"/>
      <c r="AB639" s="13"/>
      <c r="AC639" s="13"/>
      <c r="AD639" s="13"/>
    </row>
    <row r="640" spans="1:30" ht="12" customHeight="1">
      <c r="A640" s="198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W640" s="13"/>
      <c r="X640" s="13"/>
      <c r="Y640" s="13"/>
      <c r="Z640" s="13"/>
      <c r="AA640" s="13"/>
      <c r="AB640" s="13"/>
      <c r="AC640" s="13"/>
      <c r="AD640" s="13"/>
    </row>
    <row r="641" spans="1:30" ht="12" customHeight="1">
      <c r="A641" s="198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W641" s="13"/>
      <c r="X641" s="13"/>
      <c r="Y641" s="13"/>
      <c r="Z641" s="13"/>
      <c r="AA641" s="13"/>
      <c r="AB641" s="13"/>
      <c r="AC641" s="13"/>
      <c r="AD641" s="13"/>
    </row>
    <row r="642" spans="1:30" ht="12" customHeight="1">
      <c r="A642" s="198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W642" s="13"/>
      <c r="X642" s="13"/>
      <c r="Y642" s="13"/>
      <c r="Z642" s="13"/>
      <c r="AA642" s="13"/>
      <c r="AB642" s="13"/>
      <c r="AC642" s="13"/>
      <c r="AD642" s="13"/>
    </row>
    <row r="643" spans="1:30" ht="12" customHeight="1">
      <c r="A643" s="198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W643" s="13"/>
      <c r="X643" s="13"/>
      <c r="Y643" s="13"/>
      <c r="Z643" s="13"/>
      <c r="AA643" s="13"/>
      <c r="AB643" s="13"/>
      <c r="AC643" s="13"/>
      <c r="AD643" s="13"/>
    </row>
    <row r="644" spans="1:30" ht="12" customHeight="1">
      <c r="A644" s="198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W644" s="13"/>
      <c r="X644" s="13"/>
      <c r="Y644" s="13"/>
      <c r="Z644" s="13"/>
      <c r="AA644" s="13"/>
      <c r="AB644" s="13"/>
      <c r="AC644" s="13"/>
      <c r="AD644" s="13"/>
    </row>
    <row r="645" spans="1:30" ht="12" customHeight="1">
      <c r="A645" s="198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W645" s="13"/>
      <c r="X645" s="13"/>
      <c r="Y645" s="13"/>
      <c r="Z645" s="13"/>
      <c r="AA645" s="13"/>
      <c r="AB645" s="13"/>
      <c r="AC645" s="13"/>
      <c r="AD645" s="13"/>
    </row>
    <row r="646" spans="1:30" ht="12" customHeight="1">
      <c r="A646" s="198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W646" s="13"/>
      <c r="X646" s="13"/>
      <c r="Y646" s="13"/>
      <c r="Z646" s="13"/>
      <c r="AA646" s="13"/>
      <c r="AB646" s="13"/>
      <c r="AC646" s="13"/>
      <c r="AD646" s="13"/>
    </row>
    <row r="647" spans="1:30" ht="12" customHeight="1">
      <c r="A647" s="198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W647" s="13"/>
      <c r="X647" s="13"/>
      <c r="Y647" s="13"/>
      <c r="Z647" s="13"/>
      <c r="AA647" s="13"/>
      <c r="AB647" s="13"/>
      <c r="AC647" s="13"/>
      <c r="AD647" s="13"/>
    </row>
    <row r="648" spans="1:30" ht="12" customHeight="1">
      <c r="A648" s="198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W648" s="13"/>
      <c r="X648" s="13"/>
      <c r="Y648" s="13"/>
      <c r="Z648" s="13"/>
      <c r="AA648" s="13"/>
      <c r="AB648" s="13"/>
      <c r="AC648" s="13"/>
      <c r="AD648" s="13"/>
    </row>
    <row r="649" spans="1:30" ht="12" customHeight="1">
      <c r="A649" s="198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W649" s="13"/>
      <c r="X649" s="13"/>
      <c r="Y649" s="13"/>
      <c r="Z649" s="13"/>
      <c r="AA649" s="13"/>
      <c r="AB649" s="13"/>
      <c r="AC649" s="13"/>
      <c r="AD649" s="13"/>
    </row>
    <row r="650" spans="1:30" ht="12" customHeight="1">
      <c r="A650" s="198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W650" s="13"/>
      <c r="X650" s="13"/>
      <c r="Y650" s="13"/>
      <c r="Z650" s="13"/>
      <c r="AA650" s="13"/>
      <c r="AB650" s="13"/>
      <c r="AC650" s="13"/>
      <c r="AD650" s="13"/>
    </row>
    <row r="651" spans="1:30" ht="12" customHeight="1">
      <c r="A651" s="198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W651" s="13"/>
      <c r="X651" s="13"/>
      <c r="Y651" s="13"/>
      <c r="Z651" s="13"/>
      <c r="AA651" s="13"/>
      <c r="AB651" s="13"/>
      <c r="AC651" s="13"/>
      <c r="AD651" s="13"/>
    </row>
    <row r="652" spans="1:30" ht="12" customHeight="1">
      <c r="A652" s="198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W652" s="13"/>
      <c r="X652" s="13"/>
      <c r="Y652" s="13"/>
      <c r="Z652" s="13"/>
      <c r="AA652" s="13"/>
      <c r="AB652" s="13"/>
      <c r="AC652" s="13"/>
      <c r="AD652" s="13"/>
    </row>
    <row r="653" spans="1:30" ht="12" customHeight="1">
      <c r="A653" s="198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W653" s="13"/>
      <c r="X653" s="13"/>
      <c r="Y653" s="13"/>
      <c r="Z653" s="13"/>
      <c r="AA653" s="13"/>
      <c r="AB653" s="13"/>
      <c r="AC653" s="13"/>
      <c r="AD653" s="13"/>
    </row>
    <row r="654" spans="1:30" ht="12" customHeight="1">
      <c r="A654" s="198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W654" s="13"/>
      <c r="X654" s="13"/>
      <c r="Y654" s="13"/>
      <c r="Z654" s="13"/>
      <c r="AA654" s="13"/>
      <c r="AB654" s="13"/>
      <c r="AC654" s="13"/>
      <c r="AD654" s="13"/>
    </row>
    <row r="655" spans="1:30" ht="12" customHeight="1">
      <c r="A655" s="198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W655" s="13"/>
      <c r="X655" s="13"/>
      <c r="Y655" s="13"/>
      <c r="Z655" s="13"/>
      <c r="AA655" s="13"/>
      <c r="AB655" s="13"/>
      <c r="AC655" s="13"/>
      <c r="AD655" s="13"/>
    </row>
    <row r="656" spans="1:30" ht="12" customHeight="1">
      <c r="A656" s="198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W656" s="13"/>
      <c r="X656" s="13"/>
      <c r="Y656" s="13"/>
      <c r="Z656" s="13"/>
      <c r="AA656" s="13"/>
      <c r="AB656" s="13"/>
      <c r="AC656" s="13"/>
      <c r="AD656" s="13"/>
    </row>
    <row r="657" spans="1:30" ht="12" customHeight="1">
      <c r="A657" s="198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W657" s="13"/>
      <c r="X657" s="13"/>
      <c r="Y657" s="13"/>
      <c r="Z657" s="13"/>
      <c r="AA657" s="13"/>
      <c r="AB657" s="13"/>
      <c r="AC657" s="13"/>
      <c r="AD657" s="13"/>
    </row>
    <row r="658" spans="1:30" ht="12" customHeight="1">
      <c r="A658" s="198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W658" s="13"/>
      <c r="X658" s="13"/>
      <c r="Y658" s="13"/>
      <c r="Z658" s="13"/>
      <c r="AA658" s="13"/>
      <c r="AB658" s="13"/>
      <c r="AC658" s="13"/>
      <c r="AD658" s="13"/>
    </row>
    <row r="659" spans="1:30" ht="12" customHeight="1">
      <c r="A659" s="198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W659" s="13"/>
      <c r="X659" s="13"/>
      <c r="Y659" s="13"/>
      <c r="Z659" s="13"/>
      <c r="AA659" s="13"/>
      <c r="AB659" s="13"/>
      <c r="AC659" s="13"/>
      <c r="AD659" s="13"/>
    </row>
    <row r="660" spans="1:30" ht="12" customHeight="1">
      <c r="A660" s="198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W660" s="13"/>
      <c r="X660" s="13"/>
      <c r="Y660" s="13"/>
      <c r="Z660" s="13"/>
      <c r="AA660" s="13"/>
      <c r="AB660" s="13"/>
      <c r="AC660" s="13"/>
      <c r="AD660" s="13"/>
    </row>
    <row r="661" spans="1:30" ht="12" customHeight="1">
      <c r="A661" s="198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W661" s="13"/>
      <c r="X661" s="13"/>
      <c r="Y661" s="13"/>
      <c r="Z661" s="13"/>
      <c r="AA661" s="13"/>
      <c r="AB661" s="13"/>
      <c r="AC661" s="13"/>
      <c r="AD661" s="13"/>
    </row>
    <row r="662" spans="1:30" ht="12" customHeight="1">
      <c r="A662" s="198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W662" s="13"/>
      <c r="X662" s="13"/>
      <c r="Y662" s="13"/>
      <c r="Z662" s="13"/>
      <c r="AA662" s="13"/>
      <c r="AB662" s="13"/>
      <c r="AC662" s="13"/>
      <c r="AD662" s="13"/>
    </row>
    <row r="663" spans="1:30" ht="12" customHeight="1">
      <c r="A663" s="198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W663" s="13"/>
      <c r="X663" s="13"/>
      <c r="Y663" s="13"/>
      <c r="Z663" s="13"/>
      <c r="AA663" s="13"/>
      <c r="AB663" s="13"/>
      <c r="AC663" s="13"/>
      <c r="AD663" s="13"/>
    </row>
    <row r="664" spans="1:30" ht="12" customHeight="1">
      <c r="A664" s="198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W664" s="13"/>
      <c r="X664" s="13"/>
      <c r="Y664" s="13"/>
      <c r="Z664" s="13"/>
      <c r="AA664" s="13"/>
      <c r="AB664" s="13"/>
      <c r="AC664" s="13"/>
      <c r="AD664" s="13"/>
    </row>
    <row r="665" spans="1:30" ht="12" customHeight="1">
      <c r="A665" s="198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W665" s="13"/>
      <c r="X665" s="13"/>
      <c r="Y665" s="13"/>
      <c r="Z665" s="13"/>
      <c r="AA665" s="13"/>
      <c r="AB665" s="13"/>
      <c r="AC665" s="13"/>
      <c r="AD665" s="13"/>
    </row>
    <row r="666" spans="1:30" ht="12" customHeight="1">
      <c r="A666" s="198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W666" s="13"/>
      <c r="X666" s="13"/>
      <c r="Y666" s="13"/>
      <c r="Z666" s="13"/>
      <c r="AA666" s="13"/>
      <c r="AB666" s="13"/>
      <c r="AC666" s="13"/>
      <c r="AD666" s="13"/>
    </row>
    <row r="667" spans="1:30" ht="12" customHeight="1">
      <c r="A667" s="198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W667" s="13"/>
      <c r="X667" s="13"/>
      <c r="Y667" s="13"/>
      <c r="Z667" s="13"/>
      <c r="AA667" s="13"/>
      <c r="AB667" s="13"/>
      <c r="AC667" s="13"/>
      <c r="AD667" s="13"/>
    </row>
    <row r="668" spans="1:30" ht="12" customHeight="1">
      <c r="A668" s="198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W668" s="13"/>
      <c r="X668" s="13"/>
      <c r="Y668" s="13"/>
      <c r="Z668" s="13"/>
      <c r="AA668" s="13"/>
      <c r="AB668" s="13"/>
      <c r="AC668" s="13"/>
      <c r="AD668" s="13"/>
    </row>
    <row r="669" spans="1:30" ht="12" customHeight="1">
      <c r="A669" s="198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W669" s="13"/>
      <c r="X669" s="13"/>
      <c r="Y669" s="13"/>
      <c r="Z669" s="13"/>
      <c r="AA669" s="13"/>
      <c r="AB669" s="13"/>
      <c r="AC669" s="13"/>
      <c r="AD669" s="13"/>
    </row>
    <row r="670" spans="1:30" ht="12" customHeight="1">
      <c r="A670" s="198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W670" s="13"/>
      <c r="X670" s="13"/>
      <c r="Y670" s="13"/>
      <c r="Z670" s="13"/>
      <c r="AA670" s="13"/>
      <c r="AB670" s="13"/>
      <c r="AC670" s="13"/>
      <c r="AD670" s="13"/>
    </row>
    <row r="671" spans="1:30" ht="12" customHeight="1">
      <c r="A671" s="198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W671" s="13"/>
      <c r="X671" s="13"/>
      <c r="Y671" s="13"/>
      <c r="Z671" s="13"/>
      <c r="AA671" s="13"/>
      <c r="AB671" s="13"/>
      <c r="AC671" s="13"/>
      <c r="AD671" s="13"/>
    </row>
    <row r="672" spans="1:30" ht="12" customHeight="1">
      <c r="A672" s="198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W672" s="13"/>
      <c r="X672" s="13"/>
      <c r="Y672" s="13"/>
      <c r="Z672" s="13"/>
      <c r="AA672" s="13"/>
      <c r="AB672" s="13"/>
      <c r="AC672" s="13"/>
      <c r="AD672" s="13"/>
    </row>
    <row r="673" spans="1:30" ht="12" customHeight="1">
      <c r="A673" s="198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W673" s="13"/>
      <c r="X673" s="13"/>
      <c r="Y673" s="13"/>
      <c r="Z673" s="13"/>
      <c r="AA673" s="13"/>
      <c r="AB673" s="13"/>
      <c r="AC673" s="13"/>
      <c r="AD673" s="13"/>
    </row>
    <row r="674" spans="1:30" ht="12" customHeight="1">
      <c r="A674" s="198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W674" s="13"/>
      <c r="X674" s="13"/>
      <c r="Y674" s="13"/>
      <c r="Z674" s="13"/>
      <c r="AA674" s="13"/>
      <c r="AB674" s="13"/>
      <c r="AC674" s="13"/>
      <c r="AD674" s="13"/>
    </row>
    <row r="675" spans="1:30" ht="12" customHeight="1">
      <c r="A675" s="198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W675" s="13"/>
      <c r="X675" s="13"/>
      <c r="Y675" s="13"/>
      <c r="Z675" s="13"/>
      <c r="AA675" s="13"/>
      <c r="AB675" s="13"/>
      <c r="AC675" s="13"/>
      <c r="AD675" s="13"/>
    </row>
    <row r="676" spans="1:30" ht="12" customHeight="1">
      <c r="A676" s="198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W676" s="13"/>
      <c r="X676" s="13"/>
      <c r="Y676" s="13"/>
      <c r="Z676" s="13"/>
      <c r="AA676" s="13"/>
      <c r="AB676" s="13"/>
      <c r="AC676" s="13"/>
      <c r="AD676" s="13"/>
    </row>
    <row r="677" spans="1:30" ht="12" customHeight="1">
      <c r="A677" s="198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W677" s="13"/>
      <c r="X677" s="13"/>
      <c r="Y677" s="13"/>
      <c r="Z677" s="13"/>
      <c r="AA677" s="13"/>
      <c r="AB677" s="13"/>
      <c r="AC677" s="13"/>
      <c r="AD677" s="13"/>
    </row>
    <row r="678" spans="1:30" ht="12" customHeight="1">
      <c r="A678" s="198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W678" s="13"/>
      <c r="X678" s="13"/>
      <c r="Y678" s="13"/>
      <c r="Z678" s="13"/>
      <c r="AA678" s="13"/>
      <c r="AB678" s="13"/>
      <c r="AC678" s="13"/>
      <c r="AD678" s="13"/>
    </row>
    <row r="679" spans="1:30" ht="12" customHeight="1">
      <c r="A679" s="198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W679" s="13"/>
      <c r="X679" s="13"/>
      <c r="Y679" s="13"/>
      <c r="Z679" s="13"/>
      <c r="AA679" s="13"/>
      <c r="AB679" s="13"/>
      <c r="AC679" s="13"/>
      <c r="AD679" s="13"/>
    </row>
    <row r="680" spans="1:30" ht="12" customHeight="1">
      <c r="A680" s="198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W680" s="13"/>
      <c r="X680" s="13"/>
      <c r="Y680" s="13"/>
      <c r="Z680" s="13"/>
      <c r="AA680" s="13"/>
      <c r="AB680" s="13"/>
      <c r="AC680" s="13"/>
      <c r="AD680" s="13"/>
    </row>
    <row r="681" spans="1:30" ht="12" customHeight="1">
      <c r="A681" s="198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W681" s="13"/>
      <c r="X681" s="13"/>
      <c r="Y681" s="13"/>
      <c r="Z681" s="13"/>
      <c r="AA681" s="13"/>
      <c r="AB681" s="13"/>
      <c r="AC681" s="13"/>
      <c r="AD681" s="13"/>
    </row>
    <row r="682" spans="1:30" ht="12" customHeight="1">
      <c r="A682" s="198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W682" s="13"/>
      <c r="X682" s="13"/>
      <c r="Y682" s="13"/>
      <c r="Z682" s="13"/>
      <c r="AA682" s="13"/>
      <c r="AB682" s="13"/>
      <c r="AC682" s="13"/>
      <c r="AD682" s="13"/>
    </row>
    <row r="683" spans="1:30" ht="12" customHeight="1">
      <c r="A683" s="198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W683" s="13"/>
      <c r="X683" s="13"/>
      <c r="Y683" s="13"/>
      <c r="Z683" s="13"/>
      <c r="AA683" s="13"/>
      <c r="AB683" s="13"/>
      <c r="AC683" s="13"/>
      <c r="AD683" s="13"/>
    </row>
    <row r="684" spans="1:30" ht="12" customHeight="1">
      <c r="A684" s="198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W684" s="13"/>
      <c r="X684" s="13"/>
      <c r="Y684" s="13"/>
      <c r="Z684" s="13"/>
      <c r="AA684" s="13"/>
      <c r="AB684" s="13"/>
      <c r="AC684" s="13"/>
      <c r="AD684" s="13"/>
    </row>
    <row r="685" spans="1:30" ht="12" customHeight="1">
      <c r="A685" s="198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W685" s="13"/>
      <c r="X685" s="13"/>
      <c r="Y685" s="13"/>
      <c r="Z685" s="13"/>
      <c r="AA685" s="13"/>
      <c r="AB685" s="13"/>
      <c r="AC685" s="13"/>
      <c r="AD685" s="13"/>
    </row>
    <row r="686" spans="1:30" ht="12" customHeight="1">
      <c r="A686" s="198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W686" s="13"/>
      <c r="X686" s="13"/>
      <c r="Y686" s="13"/>
      <c r="Z686" s="13"/>
      <c r="AA686" s="13"/>
      <c r="AB686" s="13"/>
      <c r="AC686" s="13"/>
      <c r="AD686" s="13"/>
    </row>
    <row r="687" spans="1:30" ht="12" customHeight="1">
      <c r="A687" s="198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W687" s="13"/>
      <c r="X687" s="13"/>
      <c r="Y687" s="13"/>
      <c r="Z687" s="13"/>
      <c r="AA687" s="13"/>
      <c r="AB687" s="13"/>
      <c r="AC687" s="13"/>
      <c r="AD687" s="13"/>
    </row>
    <row r="688" spans="1:30" ht="12" customHeight="1">
      <c r="A688" s="198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W688" s="13"/>
      <c r="X688" s="13"/>
      <c r="Y688" s="13"/>
      <c r="Z688" s="13"/>
      <c r="AA688" s="13"/>
      <c r="AB688" s="13"/>
      <c r="AC688" s="13"/>
      <c r="AD688" s="13"/>
    </row>
    <row r="689" spans="1:30" ht="12" customHeight="1">
      <c r="A689" s="198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W689" s="13"/>
      <c r="X689" s="13"/>
      <c r="Y689" s="13"/>
      <c r="Z689" s="13"/>
      <c r="AA689" s="13"/>
      <c r="AB689" s="13"/>
      <c r="AC689" s="13"/>
      <c r="AD689" s="13"/>
    </row>
    <row r="690" spans="1:30" ht="12" customHeight="1">
      <c r="A690" s="198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W690" s="13"/>
      <c r="X690" s="13"/>
      <c r="Y690" s="13"/>
      <c r="Z690" s="13"/>
      <c r="AA690" s="13"/>
      <c r="AB690" s="13"/>
      <c r="AC690" s="13"/>
      <c r="AD690" s="13"/>
    </row>
    <row r="691" spans="1:30" ht="12" customHeight="1">
      <c r="A691" s="198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W691" s="13"/>
      <c r="X691" s="13"/>
      <c r="Y691" s="13"/>
      <c r="Z691" s="13"/>
      <c r="AA691" s="13"/>
      <c r="AB691" s="13"/>
      <c r="AC691" s="13"/>
      <c r="AD691" s="13"/>
    </row>
    <row r="692" spans="1:30" ht="12" customHeight="1">
      <c r="A692" s="198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W692" s="13"/>
      <c r="X692" s="13"/>
      <c r="Y692" s="13"/>
      <c r="Z692" s="13"/>
      <c r="AA692" s="13"/>
      <c r="AB692" s="13"/>
      <c r="AC692" s="13"/>
      <c r="AD692" s="13"/>
    </row>
    <row r="693" spans="1:30" ht="12" customHeight="1">
      <c r="A693" s="198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W693" s="13"/>
      <c r="X693" s="13"/>
      <c r="Y693" s="13"/>
      <c r="Z693" s="13"/>
      <c r="AA693" s="13"/>
      <c r="AB693" s="13"/>
      <c r="AC693" s="13"/>
      <c r="AD693" s="13"/>
    </row>
    <row r="694" spans="1:30" ht="12" customHeight="1">
      <c r="A694" s="198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W694" s="13"/>
      <c r="X694" s="13"/>
      <c r="Y694" s="13"/>
      <c r="Z694" s="13"/>
      <c r="AA694" s="13"/>
      <c r="AB694" s="13"/>
      <c r="AC694" s="13"/>
      <c r="AD694" s="13"/>
    </row>
    <row r="695" spans="1:30" ht="12" customHeight="1">
      <c r="A695" s="198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W695" s="13"/>
      <c r="X695" s="13"/>
      <c r="Y695" s="13"/>
      <c r="Z695" s="13"/>
      <c r="AA695" s="13"/>
      <c r="AB695" s="13"/>
      <c r="AC695" s="13"/>
      <c r="AD695" s="13"/>
    </row>
    <row r="696" spans="1:30" ht="12" customHeight="1">
      <c r="A696" s="198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W696" s="13"/>
      <c r="X696" s="13"/>
      <c r="Y696" s="13"/>
      <c r="Z696" s="13"/>
      <c r="AA696" s="13"/>
      <c r="AB696" s="13"/>
      <c r="AC696" s="13"/>
      <c r="AD696" s="13"/>
    </row>
    <row r="697" spans="1:30" ht="12" customHeight="1">
      <c r="A697" s="198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W697" s="13"/>
      <c r="X697" s="13"/>
      <c r="Y697" s="13"/>
      <c r="Z697" s="13"/>
      <c r="AA697" s="13"/>
      <c r="AB697" s="13"/>
      <c r="AC697" s="13"/>
      <c r="AD697" s="13"/>
    </row>
    <row r="698" spans="1:30" ht="12" customHeight="1">
      <c r="A698" s="198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W698" s="13"/>
      <c r="X698" s="13"/>
      <c r="Y698" s="13"/>
      <c r="Z698" s="13"/>
      <c r="AA698" s="13"/>
      <c r="AB698" s="13"/>
      <c r="AC698" s="13"/>
      <c r="AD698" s="13"/>
    </row>
    <row r="699" spans="1:30" ht="12" customHeight="1">
      <c r="A699" s="198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W699" s="13"/>
      <c r="X699" s="13"/>
      <c r="Y699" s="13"/>
      <c r="Z699" s="13"/>
      <c r="AA699" s="13"/>
      <c r="AB699" s="13"/>
      <c r="AC699" s="13"/>
      <c r="AD699" s="13"/>
    </row>
    <row r="700" spans="1:30" ht="12" customHeight="1">
      <c r="A700" s="198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W700" s="13"/>
      <c r="X700" s="13"/>
      <c r="Y700" s="13"/>
      <c r="Z700" s="13"/>
      <c r="AA700" s="13"/>
      <c r="AB700" s="13"/>
      <c r="AC700" s="13"/>
      <c r="AD700" s="13"/>
    </row>
    <row r="701" spans="1:30" ht="12" customHeight="1">
      <c r="A701" s="198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W701" s="13"/>
      <c r="X701" s="13"/>
      <c r="Y701" s="13"/>
      <c r="Z701" s="13"/>
      <c r="AA701" s="13"/>
      <c r="AB701" s="13"/>
      <c r="AC701" s="13"/>
      <c r="AD701" s="13"/>
    </row>
    <row r="702" spans="1:30" ht="12" customHeight="1">
      <c r="A702" s="198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W702" s="13"/>
      <c r="X702" s="13"/>
      <c r="Y702" s="13"/>
      <c r="Z702" s="13"/>
      <c r="AA702" s="13"/>
      <c r="AB702" s="13"/>
      <c r="AC702" s="13"/>
      <c r="AD702" s="13"/>
    </row>
    <row r="703" spans="1:30" ht="12" customHeight="1">
      <c r="A703" s="198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W703" s="13"/>
      <c r="X703" s="13"/>
      <c r="Y703" s="13"/>
      <c r="Z703" s="13"/>
      <c r="AA703" s="13"/>
      <c r="AB703" s="13"/>
      <c r="AC703" s="13"/>
      <c r="AD703" s="13"/>
    </row>
    <row r="704" spans="1:30" ht="12" customHeight="1">
      <c r="A704" s="198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W704" s="13"/>
      <c r="X704" s="13"/>
      <c r="Y704" s="13"/>
      <c r="Z704" s="13"/>
      <c r="AA704" s="13"/>
      <c r="AB704" s="13"/>
      <c r="AC704" s="13"/>
      <c r="AD704" s="13"/>
    </row>
    <row r="705" spans="1:30" ht="12" customHeight="1">
      <c r="A705" s="198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W705" s="13"/>
      <c r="X705" s="13"/>
      <c r="Y705" s="13"/>
      <c r="Z705" s="13"/>
      <c r="AA705" s="13"/>
      <c r="AB705" s="13"/>
      <c r="AC705" s="13"/>
      <c r="AD705" s="13"/>
    </row>
    <row r="706" spans="1:30" ht="12" customHeight="1">
      <c r="A706" s="198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W706" s="13"/>
      <c r="X706" s="13"/>
      <c r="Y706" s="13"/>
      <c r="Z706" s="13"/>
      <c r="AA706" s="13"/>
      <c r="AB706" s="13"/>
      <c r="AC706" s="13"/>
      <c r="AD706" s="13"/>
    </row>
    <row r="707" spans="1:30" ht="12" customHeight="1">
      <c r="A707" s="198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W707" s="13"/>
      <c r="X707" s="13"/>
      <c r="Y707" s="13"/>
      <c r="Z707" s="13"/>
      <c r="AA707" s="13"/>
      <c r="AB707" s="13"/>
      <c r="AC707" s="13"/>
      <c r="AD707" s="13"/>
    </row>
    <row r="708" spans="1:30" ht="12" customHeight="1">
      <c r="A708" s="198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W708" s="13"/>
      <c r="X708" s="13"/>
      <c r="Y708" s="13"/>
      <c r="Z708" s="13"/>
      <c r="AA708" s="13"/>
      <c r="AB708" s="13"/>
      <c r="AC708" s="13"/>
      <c r="AD708" s="13"/>
    </row>
    <row r="709" spans="1:30" ht="12" customHeight="1">
      <c r="A709" s="198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W709" s="13"/>
      <c r="X709" s="13"/>
      <c r="Y709" s="13"/>
      <c r="Z709" s="13"/>
      <c r="AA709" s="13"/>
      <c r="AB709" s="13"/>
      <c r="AC709" s="13"/>
      <c r="AD709" s="13"/>
    </row>
    <row r="710" spans="1:30" ht="12" customHeight="1">
      <c r="A710" s="198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W710" s="13"/>
      <c r="X710" s="13"/>
      <c r="Y710" s="13"/>
      <c r="Z710" s="13"/>
      <c r="AA710" s="13"/>
      <c r="AB710" s="13"/>
      <c r="AC710" s="13"/>
      <c r="AD710" s="13"/>
    </row>
    <row r="711" spans="1:30" ht="12" customHeight="1">
      <c r="A711" s="198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W711" s="13"/>
      <c r="X711" s="13"/>
      <c r="Y711" s="13"/>
      <c r="Z711" s="13"/>
      <c r="AA711" s="13"/>
      <c r="AB711" s="13"/>
      <c r="AC711" s="13"/>
      <c r="AD711" s="13"/>
    </row>
    <row r="712" spans="1:30" ht="12" customHeight="1">
      <c r="A712" s="198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W712" s="13"/>
      <c r="X712" s="13"/>
      <c r="Y712" s="13"/>
      <c r="Z712" s="13"/>
      <c r="AA712" s="13"/>
      <c r="AB712" s="13"/>
      <c r="AC712" s="13"/>
      <c r="AD712" s="13"/>
    </row>
    <row r="713" spans="1:30" ht="12" customHeight="1">
      <c r="A713" s="198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W713" s="13"/>
      <c r="X713" s="13"/>
      <c r="Y713" s="13"/>
      <c r="Z713" s="13"/>
      <c r="AA713" s="13"/>
      <c r="AB713" s="13"/>
      <c r="AC713" s="13"/>
      <c r="AD713" s="13"/>
    </row>
    <row r="714" spans="1:30" ht="12" customHeight="1">
      <c r="A714" s="198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W714" s="13"/>
      <c r="X714" s="13"/>
      <c r="Y714" s="13"/>
      <c r="Z714" s="13"/>
      <c r="AA714" s="13"/>
      <c r="AB714" s="13"/>
      <c r="AC714" s="13"/>
      <c r="AD714" s="13"/>
    </row>
    <row r="715" spans="1:30" ht="12" customHeight="1">
      <c r="A715" s="198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W715" s="13"/>
      <c r="X715" s="13"/>
      <c r="Y715" s="13"/>
      <c r="Z715" s="13"/>
      <c r="AA715" s="13"/>
      <c r="AB715" s="13"/>
      <c r="AC715" s="13"/>
      <c r="AD715" s="13"/>
    </row>
    <row r="716" spans="1:30" ht="12" customHeight="1">
      <c r="A716" s="198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W716" s="13"/>
      <c r="X716" s="13"/>
      <c r="Y716" s="13"/>
      <c r="Z716" s="13"/>
      <c r="AA716" s="13"/>
      <c r="AB716" s="13"/>
      <c r="AC716" s="13"/>
      <c r="AD716" s="13"/>
    </row>
    <row r="717" spans="1:30" ht="12" customHeight="1">
      <c r="A717" s="198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W717" s="13"/>
      <c r="X717" s="13"/>
      <c r="Y717" s="13"/>
      <c r="Z717" s="13"/>
      <c r="AA717" s="13"/>
      <c r="AB717" s="13"/>
      <c r="AC717" s="13"/>
      <c r="AD717" s="13"/>
    </row>
    <row r="718" spans="1:30" ht="12" customHeight="1">
      <c r="A718" s="198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W718" s="13"/>
      <c r="X718" s="13"/>
      <c r="Y718" s="13"/>
      <c r="Z718" s="13"/>
      <c r="AA718" s="13"/>
      <c r="AB718" s="13"/>
      <c r="AC718" s="13"/>
      <c r="AD718" s="13"/>
    </row>
    <row r="719" spans="1:30" ht="12" customHeight="1">
      <c r="A719" s="198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W719" s="13"/>
      <c r="X719" s="13"/>
      <c r="Y719" s="13"/>
      <c r="Z719" s="13"/>
      <c r="AA719" s="13"/>
      <c r="AB719" s="13"/>
      <c r="AC719" s="13"/>
      <c r="AD719" s="13"/>
    </row>
    <row r="720" spans="1:30" ht="12" customHeight="1">
      <c r="A720" s="198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W720" s="13"/>
      <c r="X720" s="13"/>
      <c r="Y720" s="13"/>
      <c r="Z720" s="13"/>
      <c r="AA720" s="13"/>
      <c r="AB720" s="13"/>
      <c r="AC720" s="13"/>
      <c r="AD720" s="13"/>
    </row>
    <row r="721" spans="1:30" ht="12" customHeight="1">
      <c r="A721" s="198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W721" s="13"/>
      <c r="X721" s="13"/>
      <c r="Y721" s="13"/>
      <c r="Z721" s="13"/>
      <c r="AA721" s="13"/>
      <c r="AB721" s="13"/>
      <c r="AC721" s="13"/>
      <c r="AD721" s="13"/>
    </row>
    <row r="722" spans="1:30" ht="12" customHeight="1">
      <c r="A722" s="198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W722" s="13"/>
      <c r="X722" s="13"/>
      <c r="Y722" s="13"/>
      <c r="Z722" s="13"/>
      <c r="AA722" s="13"/>
      <c r="AB722" s="13"/>
      <c r="AC722" s="13"/>
      <c r="AD722" s="13"/>
    </row>
    <row r="723" spans="1:30" ht="12" customHeight="1">
      <c r="A723" s="198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W723" s="13"/>
      <c r="X723" s="13"/>
      <c r="Y723" s="13"/>
      <c r="Z723" s="13"/>
      <c r="AA723" s="13"/>
      <c r="AB723" s="13"/>
      <c r="AC723" s="13"/>
      <c r="AD723" s="13"/>
    </row>
    <row r="724" spans="1:30" ht="12" customHeight="1">
      <c r="A724" s="198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W724" s="13"/>
      <c r="X724" s="13"/>
      <c r="Y724" s="13"/>
      <c r="Z724" s="13"/>
      <c r="AA724" s="13"/>
      <c r="AB724" s="13"/>
      <c r="AC724" s="13"/>
      <c r="AD724" s="13"/>
    </row>
    <row r="725" spans="1:30" ht="12" customHeight="1">
      <c r="A725" s="198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W725" s="13"/>
      <c r="X725" s="13"/>
      <c r="Y725" s="13"/>
      <c r="Z725" s="13"/>
      <c r="AA725" s="13"/>
      <c r="AB725" s="13"/>
      <c r="AC725" s="13"/>
      <c r="AD725" s="13"/>
    </row>
    <row r="726" spans="1:30" ht="12" customHeight="1">
      <c r="A726" s="198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W726" s="13"/>
      <c r="X726" s="13"/>
      <c r="Y726" s="13"/>
      <c r="Z726" s="13"/>
      <c r="AA726" s="13"/>
      <c r="AB726" s="13"/>
      <c r="AC726" s="13"/>
      <c r="AD726" s="13"/>
    </row>
    <row r="727" spans="1:30" ht="12" customHeight="1">
      <c r="A727" s="198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W727" s="13"/>
      <c r="X727" s="13"/>
      <c r="Y727" s="13"/>
      <c r="Z727" s="13"/>
      <c r="AA727" s="13"/>
      <c r="AB727" s="13"/>
      <c r="AC727" s="13"/>
      <c r="AD727" s="13"/>
    </row>
    <row r="728" spans="1:30" ht="12" customHeight="1">
      <c r="A728" s="198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W728" s="13"/>
      <c r="X728" s="13"/>
      <c r="Y728" s="13"/>
      <c r="Z728" s="13"/>
      <c r="AA728" s="13"/>
      <c r="AB728" s="13"/>
      <c r="AC728" s="13"/>
      <c r="AD728" s="13"/>
    </row>
    <row r="729" spans="1:30" ht="12" customHeight="1">
      <c r="A729" s="198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W729" s="13"/>
      <c r="X729" s="13"/>
      <c r="Y729" s="13"/>
      <c r="Z729" s="13"/>
      <c r="AA729" s="13"/>
      <c r="AB729" s="13"/>
      <c r="AC729" s="13"/>
      <c r="AD729" s="13"/>
    </row>
    <row r="730" spans="1:30" ht="12" customHeight="1">
      <c r="A730" s="198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W730" s="13"/>
      <c r="X730" s="13"/>
      <c r="Y730" s="13"/>
      <c r="Z730" s="13"/>
      <c r="AA730" s="13"/>
      <c r="AB730" s="13"/>
      <c r="AC730" s="13"/>
      <c r="AD730" s="13"/>
    </row>
    <row r="731" spans="1:30" ht="12" customHeight="1">
      <c r="A731" s="198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W731" s="13"/>
      <c r="X731" s="13"/>
      <c r="Y731" s="13"/>
      <c r="Z731" s="13"/>
      <c r="AA731" s="13"/>
      <c r="AB731" s="13"/>
      <c r="AC731" s="13"/>
      <c r="AD731" s="13"/>
    </row>
    <row r="732" spans="1:30" ht="12" customHeight="1">
      <c r="A732" s="198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W732" s="13"/>
      <c r="X732" s="13"/>
      <c r="Y732" s="13"/>
      <c r="Z732" s="13"/>
      <c r="AA732" s="13"/>
      <c r="AB732" s="13"/>
      <c r="AC732" s="13"/>
      <c r="AD732" s="13"/>
    </row>
    <row r="733" spans="1:30" ht="12" customHeight="1">
      <c r="A733" s="198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W733" s="13"/>
      <c r="X733" s="13"/>
      <c r="Y733" s="13"/>
      <c r="Z733" s="13"/>
      <c r="AA733" s="13"/>
      <c r="AB733" s="13"/>
      <c r="AC733" s="13"/>
      <c r="AD733" s="13"/>
    </row>
    <row r="734" spans="1:30" ht="12" customHeight="1">
      <c r="A734" s="198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W734" s="13"/>
      <c r="X734" s="13"/>
      <c r="Y734" s="13"/>
      <c r="Z734" s="13"/>
      <c r="AA734" s="13"/>
      <c r="AB734" s="13"/>
      <c r="AC734" s="13"/>
      <c r="AD734" s="13"/>
    </row>
    <row r="735" spans="1:30" ht="12" customHeight="1">
      <c r="A735" s="198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W735" s="13"/>
      <c r="X735" s="13"/>
      <c r="Y735" s="13"/>
      <c r="Z735" s="13"/>
      <c r="AA735" s="13"/>
      <c r="AB735" s="13"/>
      <c r="AC735" s="13"/>
      <c r="AD735" s="13"/>
    </row>
    <row r="736" spans="1:30" ht="12" customHeight="1">
      <c r="A736" s="198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W736" s="13"/>
      <c r="X736" s="13"/>
      <c r="Y736" s="13"/>
      <c r="Z736" s="13"/>
      <c r="AA736" s="13"/>
      <c r="AB736" s="13"/>
      <c r="AC736" s="13"/>
      <c r="AD736" s="13"/>
    </row>
    <row r="737" spans="1:30" ht="12" customHeight="1">
      <c r="A737" s="198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W737" s="13"/>
      <c r="X737" s="13"/>
      <c r="Y737" s="13"/>
      <c r="Z737" s="13"/>
      <c r="AA737" s="13"/>
      <c r="AB737" s="13"/>
      <c r="AC737" s="13"/>
      <c r="AD737" s="13"/>
    </row>
    <row r="738" spans="1:30" ht="12" customHeight="1">
      <c r="A738" s="198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W738" s="13"/>
      <c r="X738" s="13"/>
      <c r="Y738" s="13"/>
      <c r="Z738" s="13"/>
      <c r="AA738" s="13"/>
      <c r="AB738" s="13"/>
      <c r="AC738" s="13"/>
      <c r="AD738" s="13"/>
    </row>
    <row r="739" spans="1:30" ht="12" customHeight="1">
      <c r="A739" s="198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W739" s="13"/>
      <c r="X739" s="13"/>
      <c r="Y739" s="13"/>
      <c r="Z739" s="13"/>
      <c r="AA739" s="13"/>
      <c r="AB739" s="13"/>
      <c r="AC739" s="13"/>
      <c r="AD739" s="13"/>
    </row>
    <row r="740" spans="1:30" ht="12" customHeight="1">
      <c r="A740" s="198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W740" s="13"/>
      <c r="X740" s="13"/>
      <c r="Y740" s="13"/>
      <c r="Z740" s="13"/>
      <c r="AA740" s="13"/>
      <c r="AB740" s="13"/>
      <c r="AC740" s="13"/>
      <c r="AD740" s="13"/>
    </row>
    <row r="741" spans="1:30" ht="12" customHeight="1">
      <c r="A741" s="198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W741" s="13"/>
      <c r="X741" s="13"/>
      <c r="Y741" s="13"/>
      <c r="Z741" s="13"/>
      <c r="AA741" s="13"/>
      <c r="AB741" s="13"/>
      <c r="AC741" s="13"/>
      <c r="AD741" s="13"/>
    </row>
    <row r="742" spans="1:30" ht="12" customHeight="1">
      <c r="A742" s="198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W742" s="13"/>
      <c r="X742" s="13"/>
      <c r="Y742" s="13"/>
      <c r="Z742" s="13"/>
      <c r="AA742" s="13"/>
      <c r="AB742" s="13"/>
      <c r="AC742" s="13"/>
      <c r="AD742" s="13"/>
    </row>
    <row r="743" spans="1:30" ht="12" customHeight="1">
      <c r="A743" s="198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W743" s="13"/>
      <c r="X743" s="13"/>
      <c r="Y743" s="13"/>
      <c r="Z743" s="13"/>
      <c r="AA743" s="13"/>
      <c r="AB743" s="13"/>
      <c r="AC743" s="13"/>
      <c r="AD743" s="13"/>
    </row>
    <row r="744" spans="1:30" ht="12" customHeight="1">
      <c r="A744" s="198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W744" s="13"/>
      <c r="X744" s="13"/>
      <c r="Y744" s="13"/>
      <c r="Z744" s="13"/>
      <c r="AA744" s="13"/>
      <c r="AB744" s="13"/>
      <c r="AC744" s="13"/>
      <c r="AD744" s="13"/>
    </row>
    <row r="745" spans="1:30" ht="12" customHeight="1">
      <c r="A745" s="198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W745" s="13"/>
      <c r="X745" s="13"/>
      <c r="Y745" s="13"/>
      <c r="Z745" s="13"/>
      <c r="AA745" s="13"/>
      <c r="AB745" s="13"/>
      <c r="AC745" s="13"/>
      <c r="AD745" s="13"/>
    </row>
    <row r="746" spans="1:30" ht="12" customHeight="1">
      <c r="A746" s="198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W746" s="13"/>
      <c r="X746" s="13"/>
      <c r="Y746" s="13"/>
      <c r="Z746" s="13"/>
      <c r="AA746" s="13"/>
      <c r="AB746" s="13"/>
      <c r="AC746" s="13"/>
      <c r="AD746" s="13"/>
    </row>
    <row r="747" spans="1:30" ht="12" customHeight="1">
      <c r="A747" s="198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W747" s="13"/>
      <c r="X747" s="13"/>
      <c r="Y747" s="13"/>
      <c r="Z747" s="13"/>
      <c r="AA747" s="13"/>
      <c r="AB747" s="13"/>
      <c r="AC747" s="13"/>
      <c r="AD747" s="13"/>
    </row>
    <row r="748" spans="1:30" ht="12" customHeight="1">
      <c r="A748" s="198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W748" s="13"/>
      <c r="X748" s="13"/>
      <c r="Y748" s="13"/>
      <c r="Z748" s="13"/>
      <c r="AA748" s="13"/>
      <c r="AB748" s="13"/>
      <c r="AC748" s="13"/>
      <c r="AD748" s="13"/>
    </row>
    <row r="749" spans="1:30" ht="12" customHeight="1">
      <c r="A749" s="198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W749" s="13"/>
      <c r="X749" s="13"/>
      <c r="Y749" s="13"/>
      <c r="Z749" s="13"/>
      <c r="AA749" s="13"/>
      <c r="AB749" s="13"/>
      <c r="AC749" s="13"/>
      <c r="AD749" s="13"/>
    </row>
    <row r="750" spans="1:30" ht="12" customHeight="1">
      <c r="A750" s="198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W750" s="13"/>
      <c r="X750" s="13"/>
      <c r="Y750" s="13"/>
      <c r="Z750" s="13"/>
      <c r="AA750" s="13"/>
      <c r="AB750" s="13"/>
      <c r="AC750" s="13"/>
      <c r="AD750" s="13"/>
    </row>
    <row r="751" spans="1:30" ht="12" customHeight="1">
      <c r="A751" s="198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W751" s="13"/>
      <c r="X751" s="13"/>
      <c r="Y751" s="13"/>
      <c r="Z751" s="13"/>
      <c r="AA751" s="13"/>
      <c r="AB751" s="13"/>
      <c r="AC751" s="13"/>
      <c r="AD751" s="13"/>
    </row>
    <row r="752" spans="1:30" ht="12" customHeight="1">
      <c r="A752" s="198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W752" s="13"/>
      <c r="X752" s="13"/>
      <c r="Y752" s="13"/>
      <c r="Z752" s="13"/>
      <c r="AA752" s="13"/>
      <c r="AB752" s="13"/>
      <c r="AC752" s="13"/>
      <c r="AD752" s="13"/>
    </row>
    <row r="753" spans="1:30" ht="12" customHeight="1">
      <c r="A753" s="198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W753" s="13"/>
      <c r="X753" s="13"/>
      <c r="Y753" s="13"/>
      <c r="Z753" s="13"/>
      <c r="AA753" s="13"/>
      <c r="AB753" s="13"/>
      <c r="AC753" s="13"/>
      <c r="AD753" s="13"/>
    </row>
    <row r="754" spans="1:30" ht="12" customHeight="1">
      <c r="A754" s="198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W754" s="13"/>
      <c r="X754" s="13"/>
      <c r="Y754" s="13"/>
      <c r="Z754" s="13"/>
      <c r="AA754" s="13"/>
      <c r="AB754" s="13"/>
      <c r="AC754" s="13"/>
      <c r="AD754" s="13"/>
    </row>
    <row r="755" spans="1:30" ht="12" customHeight="1">
      <c r="A755" s="198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W755" s="13"/>
      <c r="X755" s="13"/>
      <c r="Y755" s="13"/>
      <c r="Z755" s="13"/>
      <c r="AA755" s="13"/>
      <c r="AB755" s="13"/>
      <c r="AC755" s="13"/>
      <c r="AD755" s="13"/>
    </row>
    <row r="756" spans="1:30" ht="12" customHeight="1">
      <c r="A756" s="198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W756" s="13"/>
      <c r="X756" s="13"/>
      <c r="Y756" s="13"/>
      <c r="Z756" s="13"/>
      <c r="AA756" s="13"/>
      <c r="AB756" s="13"/>
      <c r="AC756" s="13"/>
      <c r="AD756" s="13"/>
    </row>
    <row r="757" spans="1:30" ht="12" customHeight="1">
      <c r="A757" s="198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W757" s="13"/>
      <c r="X757" s="13"/>
      <c r="Y757" s="13"/>
      <c r="Z757" s="13"/>
      <c r="AA757" s="13"/>
      <c r="AB757" s="13"/>
      <c r="AC757" s="13"/>
      <c r="AD757" s="13"/>
    </row>
    <row r="758" spans="1:30" ht="12" customHeight="1">
      <c r="A758" s="198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W758" s="13"/>
      <c r="X758" s="13"/>
      <c r="Y758" s="13"/>
      <c r="Z758" s="13"/>
      <c r="AA758" s="13"/>
      <c r="AB758" s="13"/>
      <c r="AC758" s="13"/>
      <c r="AD758" s="13"/>
    </row>
    <row r="759" spans="1:30" ht="12" customHeight="1">
      <c r="A759" s="198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W759" s="13"/>
      <c r="X759" s="13"/>
      <c r="Y759" s="13"/>
      <c r="Z759" s="13"/>
      <c r="AA759" s="13"/>
      <c r="AB759" s="13"/>
      <c r="AC759" s="13"/>
      <c r="AD759" s="13"/>
    </row>
    <row r="760" spans="1:30" ht="12" customHeight="1">
      <c r="A760" s="198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W760" s="13"/>
      <c r="X760" s="13"/>
      <c r="Y760" s="13"/>
      <c r="Z760" s="13"/>
      <c r="AA760" s="13"/>
      <c r="AB760" s="13"/>
      <c r="AC760" s="13"/>
      <c r="AD760" s="13"/>
    </row>
    <row r="761" spans="1:30" ht="12" customHeight="1">
      <c r="A761" s="198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W761" s="13"/>
      <c r="X761" s="13"/>
      <c r="Y761" s="13"/>
      <c r="Z761" s="13"/>
      <c r="AA761" s="13"/>
      <c r="AB761" s="13"/>
      <c r="AC761" s="13"/>
      <c r="AD761" s="13"/>
    </row>
    <row r="762" spans="1:30" ht="12" customHeight="1">
      <c r="A762" s="198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W762" s="13"/>
      <c r="X762" s="13"/>
      <c r="Y762" s="13"/>
      <c r="Z762" s="13"/>
      <c r="AA762" s="13"/>
      <c r="AB762" s="13"/>
      <c r="AC762" s="13"/>
      <c r="AD762" s="13"/>
    </row>
    <row r="763" spans="1:30" ht="12" customHeight="1">
      <c r="A763" s="198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W763" s="13"/>
      <c r="X763" s="13"/>
      <c r="Y763" s="13"/>
      <c r="Z763" s="13"/>
      <c r="AA763" s="13"/>
      <c r="AB763" s="13"/>
      <c r="AC763" s="13"/>
      <c r="AD763" s="13"/>
    </row>
    <row r="764" spans="1:30" ht="12" customHeight="1">
      <c r="A764" s="198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W764" s="13"/>
      <c r="X764" s="13"/>
      <c r="Y764" s="13"/>
      <c r="Z764" s="13"/>
      <c r="AA764" s="13"/>
      <c r="AB764" s="13"/>
      <c r="AC764" s="13"/>
      <c r="AD764" s="13"/>
    </row>
    <row r="765" spans="1:30" ht="12" customHeight="1">
      <c r="A765" s="198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W765" s="13"/>
      <c r="X765" s="13"/>
      <c r="Y765" s="13"/>
      <c r="Z765" s="13"/>
      <c r="AA765" s="13"/>
      <c r="AB765" s="13"/>
      <c r="AC765" s="13"/>
      <c r="AD765" s="13"/>
    </row>
    <row r="766" spans="1:30" ht="12" customHeight="1">
      <c r="A766" s="198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W766" s="13"/>
      <c r="X766" s="13"/>
      <c r="Y766" s="13"/>
      <c r="Z766" s="13"/>
      <c r="AA766" s="13"/>
      <c r="AB766" s="13"/>
      <c r="AC766" s="13"/>
      <c r="AD766" s="13"/>
    </row>
    <row r="767" spans="1:30" ht="12" customHeight="1">
      <c r="A767" s="198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W767" s="13"/>
      <c r="X767" s="13"/>
      <c r="Y767" s="13"/>
      <c r="Z767" s="13"/>
      <c r="AA767" s="13"/>
      <c r="AB767" s="13"/>
      <c r="AC767" s="13"/>
      <c r="AD767" s="13"/>
    </row>
    <row r="768" spans="1:30" ht="12" customHeight="1">
      <c r="A768" s="198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W768" s="13"/>
      <c r="X768" s="13"/>
      <c r="Y768" s="13"/>
      <c r="Z768" s="13"/>
      <c r="AA768" s="13"/>
      <c r="AB768" s="13"/>
      <c r="AC768" s="13"/>
      <c r="AD768" s="13"/>
    </row>
    <row r="769" spans="1:30" ht="12" customHeight="1">
      <c r="A769" s="198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W769" s="13"/>
      <c r="X769" s="13"/>
      <c r="Y769" s="13"/>
      <c r="Z769" s="13"/>
      <c r="AA769" s="13"/>
      <c r="AB769" s="13"/>
      <c r="AC769" s="13"/>
      <c r="AD769" s="13"/>
    </row>
    <row r="770" spans="1:30" ht="12" customHeight="1">
      <c r="A770" s="198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W770" s="13"/>
      <c r="X770" s="13"/>
      <c r="Y770" s="13"/>
      <c r="Z770" s="13"/>
      <c r="AA770" s="13"/>
      <c r="AB770" s="13"/>
      <c r="AC770" s="13"/>
      <c r="AD770" s="13"/>
    </row>
    <row r="771" spans="1:30" ht="12" customHeight="1">
      <c r="A771" s="198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W771" s="13"/>
      <c r="X771" s="13"/>
      <c r="Y771" s="13"/>
      <c r="Z771" s="13"/>
      <c r="AA771" s="13"/>
      <c r="AB771" s="13"/>
      <c r="AC771" s="13"/>
      <c r="AD771" s="13"/>
    </row>
    <row r="772" spans="1:30" ht="12" customHeight="1">
      <c r="A772" s="198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W772" s="13"/>
      <c r="X772" s="13"/>
      <c r="Y772" s="13"/>
      <c r="Z772" s="13"/>
      <c r="AA772" s="13"/>
      <c r="AB772" s="13"/>
      <c r="AC772" s="13"/>
      <c r="AD772" s="13"/>
    </row>
    <row r="773" spans="1:30" ht="12" customHeight="1">
      <c r="A773" s="198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W773" s="13"/>
      <c r="X773" s="13"/>
      <c r="Y773" s="13"/>
      <c r="Z773" s="13"/>
      <c r="AA773" s="13"/>
      <c r="AB773" s="13"/>
      <c r="AC773" s="13"/>
      <c r="AD773" s="13"/>
    </row>
    <row r="774" spans="1:30" ht="12" customHeight="1">
      <c r="A774" s="198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W774" s="13"/>
      <c r="X774" s="13"/>
      <c r="Y774" s="13"/>
      <c r="Z774" s="13"/>
      <c r="AA774" s="13"/>
      <c r="AB774" s="13"/>
      <c r="AC774" s="13"/>
      <c r="AD774" s="13"/>
    </row>
    <row r="775" spans="1:30" ht="12" customHeight="1">
      <c r="A775" s="198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W775" s="13"/>
      <c r="X775" s="13"/>
      <c r="Y775" s="13"/>
      <c r="Z775" s="13"/>
      <c r="AA775" s="13"/>
      <c r="AB775" s="13"/>
      <c r="AC775" s="13"/>
      <c r="AD775" s="13"/>
    </row>
    <row r="776" spans="1:30" ht="12" customHeight="1">
      <c r="A776" s="198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W776" s="13"/>
      <c r="X776" s="13"/>
      <c r="Y776" s="13"/>
      <c r="Z776" s="13"/>
      <c r="AA776" s="13"/>
      <c r="AB776" s="13"/>
      <c r="AC776" s="13"/>
      <c r="AD776" s="13"/>
    </row>
    <row r="777" spans="1:30" ht="12" customHeight="1">
      <c r="A777" s="198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W777" s="13"/>
      <c r="X777" s="13"/>
      <c r="Y777" s="13"/>
      <c r="Z777" s="13"/>
      <c r="AA777" s="13"/>
      <c r="AB777" s="13"/>
      <c r="AC777" s="13"/>
      <c r="AD777" s="13"/>
    </row>
    <row r="778" spans="1:30" ht="12" customHeight="1">
      <c r="A778" s="198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W778" s="13"/>
      <c r="X778" s="13"/>
      <c r="Y778" s="13"/>
      <c r="Z778" s="13"/>
      <c r="AA778" s="13"/>
      <c r="AB778" s="13"/>
      <c r="AC778" s="13"/>
      <c r="AD778" s="13"/>
    </row>
    <row r="779" spans="1:30" ht="12" customHeight="1">
      <c r="A779" s="198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W779" s="13"/>
      <c r="X779" s="13"/>
      <c r="Y779" s="13"/>
      <c r="Z779" s="13"/>
      <c r="AA779" s="13"/>
      <c r="AB779" s="13"/>
      <c r="AC779" s="13"/>
      <c r="AD779" s="13"/>
    </row>
    <row r="780" spans="1:30" ht="12" customHeight="1">
      <c r="A780" s="198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W780" s="13"/>
      <c r="X780" s="13"/>
      <c r="Y780" s="13"/>
      <c r="Z780" s="13"/>
      <c r="AA780" s="13"/>
      <c r="AB780" s="13"/>
      <c r="AC780" s="13"/>
      <c r="AD780" s="13"/>
    </row>
    <row r="781" spans="1:30" ht="12" customHeight="1">
      <c r="A781" s="198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W781" s="13"/>
      <c r="X781" s="13"/>
      <c r="Y781" s="13"/>
      <c r="Z781" s="13"/>
      <c r="AA781" s="13"/>
      <c r="AB781" s="13"/>
      <c r="AC781" s="13"/>
      <c r="AD781" s="13"/>
    </row>
    <row r="782" spans="1:30" ht="12" customHeight="1">
      <c r="A782" s="198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W782" s="13"/>
      <c r="X782" s="13"/>
      <c r="Y782" s="13"/>
      <c r="Z782" s="13"/>
      <c r="AA782" s="13"/>
      <c r="AB782" s="13"/>
      <c r="AC782" s="13"/>
      <c r="AD782" s="13"/>
    </row>
    <row r="783" spans="1:30" ht="12" customHeight="1">
      <c r="A783" s="198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W783" s="13"/>
      <c r="X783" s="13"/>
      <c r="Y783" s="13"/>
      <c r="Z783" s="13"/>
      <c r="AA783" s="13"/>
      <c r="AB783" s="13"/>
      <c r="AC783" s="13"/>
      <c r="AD783" s="13"/>
    </row>
    <row r="784" spans="1:30" ht="12" customHeight="1">
      <c r="A784" s="198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W784" s="13"/>
      <c r="X784" s="13"/>
      <c r="Y784" s="13"/>
      <c r="Z784" s="13"/>
      <c r="AA784" s="13"/>
      <c r="AB784" s="13"/>
      <c r="AC784" s="13"/>
      <c r="AD784" s="13"/>
    </row>
    <row r="785" spans="1:30" ht="12" customHeight="1">
      <c r="A785" s="198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W785" s="13"/>
      <c r="X785" s="13"/>
      <c r="Y785" s="13"/>
      <c r="Z785" s="13"/>
      <c r="AA785" s="13"/>
      <c r="AB785" s="13"/>
      <c r="AC785" s="13"/>
      <c r="AD785" s="13"/>
    </row>
    <row r="786" spans="1:30" ht="12" customHeight="1">
      <c r="A786" s="198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W786" s="13"/>
      <c r="X786" s="13"/>
      <c r="Y786" s="13"/>
      <c r="Z786" s="13"/>
      <c r="AA786" s="13"/>
      <c r="AB786" s="13"/>
      <c r="AC786" s="13"/>
      <c r="AD786" s="13"/>
    </row>
    <row r="787" spans="1:30" ht="12" customHeight="1">
      <c r="A787" s="198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W787" s="13"/>
      <c r="X787" s="13"/>
      <c r="Y787" s="13"/>
      <c r="Z787" s="13"/>
      <c r="AA787" s="13"/>
      <c r="AB787" s="13"/>
      <c r="AC787" s="13"/>
      <c r="AD787" s="13"/>
    </row>
    <row r="788" spans="1:30" ht="12" customHeight="1">
      <c r="A788" s="198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W788" s="13"/>
      <c r="X788" s="13"/>
      <c r="Y788" s="13"/>
      <c r="Z788" s="13"/>
      <c r="AA788" s="13"/>
      <c r="AB788" s="13"/>
      <c r="AC788" s="13"/>
      <c r="AD788" s="13"/>
    </row>
    <row r="789" spans="1:30" ht="12" customHeight="1">
      <c r="A789" s="198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W789" s="13"/>
      <c r="X789" s="13"/>
      <c r="Y789" s="13"/>
      <c r="Z789" s="13"/>
      <c r="AA789" s="13"/>
      <c r="AB789" s="13"/>
      <c r="AC789" s="13"/>
      <c r="AD789" s="13"/>
    </row>
    <row r="790" spans="1:30" ht="12" customHeight="1">
      <c r="A790" s="198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W790" s="13"/>
      <c r="X790" s="13"/>
      <c r="Y790" s="13"/>
      <c r="Z790" s="13"/>
      <c r="AA790" s="13"/>
      <c r="AB790" s="13"/>
      <c r="AC790" s="13"/>
      <c r="AD790" s="13"/>
    </row>
    <row r="791" spans="1:30" ht="12" customHeight="1">
      <c r="A791" s="198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W791" s="13"/>
      <c r="X791" s="13"/>
      <c r="Y791" s="13"/>
      <c r="Z791" s="13"/>
      <c r="AA791" s="13"/>
      <c r="AB791" s="13"/>
      <c r="AC791" s="13"/>
      <c r="AD791" s="13"/>
    </row>
    <row r="792" spans="1:30" ht="12" customHeight="1">
      <c r="A792" s="198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W792" s="13"/>
      <c r="X792" s="13"/>
      <c r="Y792" s="13"/>
      <c r="Z792" s="13"/>
      <c r="AA792" s="13"/>
      <c r="AB792" s="13"/>
      <c r="AC792" s="13"/>
      <c r="AD792" s="13"/>
    </row>
    <row r="793" spans="1:30" ht="12" customHeight="1">
      <c r="A793" s="198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W793" s="13"/>
      <c r="X793" s="13"/>
      <c r="Y793" s="13"/>
      <c r="Z793" s="13"/>
      <c r="AA793" s="13"/>
      <c r="AB793" s="13"/>
      <c r="AC793" s="13"/>
      <c r="AD793" s="13"/>
    </row>
    <row r="794" spans="1:30" ht="12" customHeight="1">
      <c r="A794" s="198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W794" s="13"/>
      <c r="X794" s="13"/>
      <c r="Y794" s="13"/>
      <c r="Z794" s="13"/>
      <c r="AA794" s="13"/>
      <c r="AB794" s="13"/>
      <c r="AC794" s="13"/>
      <c r="AD794" s="13"/>
    </row>
    <row r="795" spans="1:30" ht="12" customHeight="1">
      <c r="A795" s="198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W795" s="13"/>
      <c r="X795" s="13"/>
      <c r="Y795" s="13"/>
      <c r="Z795" s="13"/>
      <c r="AA795" s="13"/>
      <c r="AB795" s="13"/>
      <c r="AC795" s="13"/>
      <c r="AD795" s="13"/>
    </row>
    <row r="796" spans="1:30" ht="12" customHeight="1">
      <c r="A796" s="198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W796" s="13"/>
      <c r="X796" s="13"/>
      <c r="Y796" s="13"/>
      <c r="Z796" s="13"/>
      <c r="AA796" s="13"/>
      <c r="AB796" s="13"/>
      <c r="AC796" s="13"/>
      <c r="AD796" s="13"/>
    </row>
    <row r="797" spans="1:30" ht="12" customHeight="1">
      <c r="A797" s="198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W797" s="13"/>
      <c r="X797" s="13"/>
      <c r="Y797" s="13"/>
      <c r="Z797" s="13"/>
      <c r="AA797" s="13"/>
      <c r="AB797" s="13"/>
      <c r="AC797" s="13"/>
      <c r="AD797" s="13"/>
    </row>
    <row r="798" spans="1:30" ht="12" customHeight="1">
      <c r="A798" s="198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W798" s="13"/>
      <c r="X798" s="13"/>
      <c r="Y798" s="13"/>
      <c r="Z798" s="13"/>
      <c r="AA798" s="13"/>
      <c r="AB798" s="13"/>
      <c r="AC798" s="13"/>
      <c r="AD798" s="13"/>
    </row>
    <row r="799" spans="1:30" ht="12" customHeight="1">
      <c r="A799" s="198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W799" s="13"/>
      <c r="X799" s="13"/>
      <c r="Y799" s="13"/>
      <c r="Z799" s="13"/>
      <c r="AA799" s="13"/>
      <c r="AB799" s="13"/>
      <c r="AC799" s="13"/>
      <c r="AD799" s="13"/>
    </row>
    <row r="800" spans="1:30" ht="12" customHeight="1">
      <c r="A800" s="198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W800" s="13"/>
      <c r="X800" s="13"/>
      <c r="Y800" s="13"/>
      <c r="Z800" s="13"/>
      <c r="AA800" s="13"/>
      <c r="AB800" s="13"/>
      <c r="AC800" s="13"/>
      <c r="AD800" s="13"/>
    </row>
    <row r="801" spans="1:30" ht="12" customHeight="1">
      <c r="A801" s="198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W801" s="13"/>
      <c r="X801" s="13"/>
      <c r="Y801" s="13"/>
      <c r="Z801" s="13"/>
      <c r="AA801" s="13"/>
      <c r="AB801" s="13"/>
      <c r="AC801" s="13"/>
      <c r="AD801" s="13"/>
    </row>
    <row r="802" spans="1:30" ht="12" customHeight="1">
      <c r="A802" s="198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W802" s="13"/>
      <c r="X802" s="13"/>
      <c r="Y802" s="13"/>
      <c r="Z802" s="13"/>
      <c r="AA802" s="13"/>
      <c r="AB802" s="13"/>
      <c r="AC802" s="13"/>
      <c r="AD802" s="13"/>
    </row>
    <row r="803" spans="1:30" ht="12" customHeight="1">
      <c r="A803" s="198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W803" s="13"/>
      <c r="X803" s="13"/>
      <c r="Y803" s="13"/>
      <c r="Z803" s="13"/>
      <c r="AA803" s="13"/>
      <c r="AB803" s="13"/>
      <c r="AC803" s="13"/>
      <c r="AD803" s="13"/>
    </row>
    <row r="804" spans="1:30" ht="12" customHeight="1">
      <c r="A804" s="198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W804" s="13"/>
      <c r="X804" s="13"/>
      <c r="Y804" s="13"/>
      <c r="Z804" s="13"/>
      <c r="AA804" s="13"/>
      <c r="AB804" s="13"/>
      <c r="AC804" s="13"/>
      <c r="AD804" s="13"/>
    </row>
    <row r="805" spans="1:30" ht="12" customHeight="1">
      <c r="A805" s="198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W805" s="13"/>
      <c r="X805" s="13"/>
      <c r="Y805" s="13"/>
      <c r="Z805" s="13"/>
      <c r="AA805" s="13"/>
      <c r="AB805" s="13"/>
      <c r="AC805" s="13"/>
      <c r="AD805" s="13"/>
    </row>
    <row r="806" spans="1:30" ht="12" customHeight="1">
      <c r="A806" s="198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W806" s="13"/>
      <c r="X806" s="13"/>
      <c r="Y806" s="13"/>
      <c r="Z806" s="13"/>
      <c r="AA806" s="13"/>
      <c r="AB806" s="13"/>
      <c r="AC806" s="13"/>
      <c r="AD806" s="13"/>
    </row>
    <row r="807" spans="1:30" ht="12" customHeight="1">
      <c r="A807" s="198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W807" s="13"/>
      <c r="X807" s="13"/>
      <c r="Y807" s="13"/>
      <c r="Z807" s="13"/>
      <c r="AA807" s="13"/>
      <c r="AB807" s="13"/>
      <c r="AC807" s="13"/>
      <c r="AD807" s="13"/>
    </row>
    <row r="808" spans="1:30" ht="12" customHeight="1">
      <c r="A808" s="198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W808" s="13"/>
      <c r="X808" s="13"/>
      <c r="Y808" s="13"/>
      <c r="Z808" s="13"/>
      <c r="AA808" s="13"/>
      <c r="AB808" s="13"/>
      <c r="AC808" s="13"/>
      <c r="AD808" s="13"/>
    </row>
    <row r="809" spans="1:30" ht="12" customHeight="1">
      <c r="A809" s="198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W809" s="13"/>
      <c r="X809" s="13"/>
      <c r="Y809" s="13"/>
      <c r="Z809" s="13"/>
      <c r="AA809" s="13"/>
      <c r="AB809" s="13"/>
      <c r="AC809" s="13"/>
      <c r="AD809" s="13"/>
    </row>
    <row r="810" spans="1:30" ht="12" customHeight="1">
      <c r="A810" s="198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W810" s="13"/>
      <c r="X810" s="13"/>
      <c r="Y810" s="13"/>
      <c r="Z810" s="13"/>
      <c r="AA810" s="13"/>
      <c r="AB810" s="13"/>
      <c r="AC810" s="13"/>
      <c r="AD810" s="13"/>
    </row>
    <row r="811" spans="1:30" ht="12" customHeight="1">
      <c r="A811" s="198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W811" s="13"/>
      <c r="X811" s="13"/>
      <c r="Y811" s="13"/>
      <c r="Z811" s="13"/>
      <c r="AA811" s="13"/>
      <c r="AB811" s="13"/>
      <c r="AC811" s="13"/>
      <c r="AD811" s="13"/>
    </row>
    <row r="812" spans="1:30" ht="12" customHeight="1">
      <c r="A812" s="198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W812" s="13"/>
      <c r="X812" s="13"/>
      <c r="Y812" s="13"/>
      <c r="Z812" s="13"/>
      <c r="AA812" s="13"/>
      <c r="AB812" s="13"/>
      <c r="AC812" s="13"/>
      <c r="AD812" s="13"/>
    </row>
    <row r="813" spans="1:30" ht="12" customHeight="1">
      <c r="A813" s="198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W813" s="13"/>
      <c r="X813" s="13"/>
      <c r="Y813" s="13"/>
      <c r="Z813" s="13"/>
      <c r="AA813" s="13"/>
      <c r="AB813" s="13"/>
      <c r="AC813" s="13"/>
      <c r="AD813" s="13"/>
    </row>
    <row r="814" spans="1:30" ht="12" customHeight="1">
      <c r="A814" s="198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W814" s="13"/>
      <c r="X814" s="13"/>
      <c r="Y814" s="13"/>
      <c r="Z814" s="13"/>
      <c r="AA814" s="13"/>
      <c r="AB814" s="13"/>
      <c r="AC814" s="13"/>
      <c r="AD814" s="13"/>
    </row>
    <row r="815" spans="1:30" ht="12" customHeight="1">
      <c r="A815" s="198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W815" s="13"/>
      <c r="X815" s="13"/>
      <c r="Y815" s="13"/>
      <c r="Z815" s="13"/>
      <c r="AA815" s="13"/>
      <c r="AB815" s="13"/>
      <c r="AC815" s="13"/>
      <c r="AD815" s="13"/>
    </row>
    <row r="816" spans="1:30" ht="12" customHeight="1">
      <c r="A816" s="198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W816" s="13"/>
      <c r="X816" s="13"/>
      <c r="Y816" s="13"/>
      <c r="Z816" s="13"/>
      <c r="AA816" s="13"/>
      <c r="AB816" s="13"/>
      <c r="AC816" s="13"/>
      <c r="AD816" s="13"/>
    </row>
    <row r="817" spans="1:30" ht="12" customHeight="1">
      <c r="A817" s="198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W817" s="13"/>
      <c r="X817" s="13"/>
      <c r="Y817" s="13"/>
      <c r="Z817" s="13"/>
      <c r="AA817" s="13"/>
      <c r="AB817" s="13"/>
      <c r="AC817" s="13"/>
      <c r="AD817" s="13"/>
    </row>
    <row r="818" spans="1:30" ht="12" customHeight="1">
      <c r="A818" s="198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W818" s="13"/>
      <c r="X818" s="13"/>
      <c r="Y818" s="13"/>
      <c r="Z818" s="13"/>
      <c r="AA818" s="13"/>
      <c r="AB818" s="13"/>
      <c r="AC818" s="13"/>
      <c r="AD818" s="13"/>
    </row>
    <row r="819" spans="1:30" ht="12" customHeight="1">
      <c r="A819" s="198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W819" s="13"/>
      <c r="X819" s="13"/>
      <c r="Y819" s="13"/>
      <c r="Z819" s="13"/>
      <c r="AA819" s="13"/>
      <c r="AB819" s="13"/>
      <c r="AC819" s="13"/>
      <c r="AD819" s="13"/>
    </row>
    <row r="820" spans="1:30" ht="12" customHeight="1">
      <c r="A820" s="198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W820" s="13"/>
      <c r="X820" s="13"/>
      <c r="Y820" s="13"/>
      <c r="Z820" s="13"/>
      <c r="AA820" s="13"/>
      <c r="AB820" s="13"/>
      <c r="AC820" s="13"/>
      <c r="AD820" s="13"/>
    </row>
    <row r="821" spans="1:30" ht="12" customHeight="1">
      <c r="A821" s="198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W821" s="13"/>
      <c r="X821" s="13"/>
      <c r="Y821" s="13"/>
      <c r="Z821" s="13"/>
      <c r="AA821" s="13"/>
      <c r="AB821" s="13"/>
      <c r="AC821" s="13"/>
      <c r="AD821" s="13"/>
    </row>
    <row r="822" spans="1:30" ht="12" customHeight="1">
      <c r="A822" s="198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W822" s="13"/>
      <c r="X822" s="13"/>
      <c r="Y822" s="13"/>
      <c r="Z822" s="13"/>
      <c r="AA822" s="13"/>
      <c r="AB822" s="13"/>
      <c r="AC822" s="13"/>
      <c r="AD822" s="13"/>
    </row>
    <row r="823" spans="1:30" ht="12" customHeight="1">
      <c r="A823" s="198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W823" s="13"/>
      <c r="X823" s="13"/>
      <c r="Y823" s="13"/>
      <c r="Z823" s="13"/>
      <c r="AA823" s="13"/>
      <c r="AB823" s="13"/>
      <c r="AC823" s="13"/>
      <c r="AD823" s="13"/>
    </row>
    <row r="824" spans="1:30" ht="12" customHeight="1">
      <c r="A824" s="198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W824" s="13"/>
      <c r="X824" s="13"/>
      <c r="Y824" s="13"/>
      <c r="Z824" s="13"/>
      <c r="AA824" s="13"/>
      <c r="AB824" s="13"/>
      <c r="AC824" s="13"/>
      <c r="AD824" s="13"/>
    </row>
    <row r="825" spans="1:30" ht="12" customHeight="1">
      <c r="A825" s="198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W825" s="13"/>
      <c r="X825" s="13"/>
      <c r="Y825" s="13"/>
      <c r="Z825" s="13"/>
      <c r="AA825" s="13"/>
      <c r="AB825" s="13"/>
      <c r="AC825" s="13"/>
      <c r="AD825" s="13"/>
    </row>
    <row r="826" spans="1:30" ht="12" customHeight="1">
      <c r="A826" s="198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W826" s="13"/>
      <c r="X826" s="13"/>
      <c r="Y826" s="13"/>
      <c r="Z826" s="13"/>
      <c r="AA826" s="13"/>
      <c r="AB826" s="13"/>
      <c r="AC826" s="13"/>
      <c r="AD826" s="13"/>
    </row>
    <row r="827" spans="1:30" ht="12" customHeight="1">
      <c r="A827" s="198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W827" s="13"/>
      <c r="X827" s="13"/>
      <c r="Y827" s="13"/>
      <c r="Z827" s="13"/>
      <c r="AA827" s="13"/>
      <c r="AB827" s="13"/>
      <c r="AC827" s="13"/>
      <c r="AD827" s="13"/>
    </row>
    <row r="828" spans="1:30" ht="12" customHeight="1">
      <c r="A828" s="198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W828" s="13"/>
      <c r="X828" s="13"/>
      <c r="Y828" s="13"/>
      <c r="Z828" s="13"/>
      <c r="AA828" s="13"/>
      <c r="AB828" s="13"/>
      <c r="AC828" s="13"/>
      <c r="AD828" s="13"/>
    </row>
    <row r="829" spans="1:30" ht="12" customHeight="1">
      <c r="A829" s="198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W829" s="13"/>
      <c r="X829" s="13"/>
      <c r="Y829" s="13"/>
      <c r="Z829" s="13"/>
      <c r="AA829" s="13"/>
      <c r="AB829" s="13"/>
      <c r="AC829" s="13"/>
      <c r="AD829" s="13"/>
    </row>
    <row r="830" spans="1:30" ht="12" customHeight="1">
      <c r="A830" s="198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W830" s="13"/>
      <c r="X830" s="13"/>
      <c r="Y830" s="13"/>
      <c r="Z830" s="13"/>
      <c r="AA830" s="13"/>
      <c r="AB830" s="13"/>
      <c r="AC830" s="13"/>
      <c r="AD830" s="13"/>
    </row>
    <row r="831" spans="1:30" ht="12" customHeight="1">
      <c r="A831" s="198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W831" s="13"/>
      <c r="X831" s="13"/>
      <c r="Y831" s="13"/>
      <c r="Z831" s="13"/>
      <c r="AA831" s="13"/>
      <c r="AB831" s="13"/>
      <c r="AC831" s="13"/>
      <c r="AD831" s="13"/>
    </row>
    <row r="832" spans="1:30" ht="12" customHeight="1">
      <c r="A832" s="198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W832" s="13"/>
      <c r="X832" s="13"/>
      <c r="Y832" s="13"/>
      <c r="Z832" s="13"/>
      <c r="AA832" s="13"/>
      <c r="AB832" s="13"/>
      <c r="AC832" s="13"/>
      <c r="AD832" s="13"/>
    </row>
    <row r="833" spans="1:30" ht="12" customHeight="1">
      <c r="A833" s="198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W833" s="13"/>
      <c r="X833" s="13"/>
      <c r="Y833" s="13"/>
      <c r="Z833" s="13"/>
      <c r="AA833" s="13"/>
      <c r="AB833" s="13"/>
      <c r="AC833" s="13"/>
      <c r="AD833" s="13"/>
    </row>
    <row r="834" spans="1:30" ht="12" customHeight="1">
      <c r="A834" s="198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W834" s="13"/>
      <c r="X834" s="13"/>
      <c r="Y834" s="13"/>
      <c r="Z834" s="13"/>
      <c r="AA834" s="13"/>
      <c r="AB834" s="13"/>
      <c r="AC834" s="13"/>
      <c r="AD834" s="13"/>
    </row>
    <row r="835" spans="1:30" ht="12" customHeight="1">
      <c r="A835" s="198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W835" s="13"/>
      <c r="X835" s="13"/>
      <c r="Y835" s="13"/>
      <c r="Z835" s="13"/>
      <c r="AA835" s="13"/>
      <c r="AB835" s="13"/>
      <c r="AC835" s="13"/>
      <c r="AD835" s="13"/>
    </row>
    <row r="836" spans="1:30" ht="12" customHeight="1">
      <c r="A836" s="198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W836" s="13"/>
      <c r="X836" s="13"/>
      <c r="Y836" s="13"/>
      <c r="Z836" s="13"/>
      <c r="AA836" s="13"/>
      <c r="AB836" s="13"/>
      <c r="AC836" s="13"/>
      <c r="AD836" s="13"/>
    </row>
    <row r="837" spans="1:30" ht="12" customHeight="1">
      <c r="A837" s="198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W837" s="13"/>
      <c r="X837" s="13"/>
      <c r="Y837" s="13"/>
      <c r="Z837" s="13"/>
      <c r="AA837" s="13"/>
      <c r="AB837" s="13"/>
      <c r="AC837" s="13"/>
      <c r="AD837" s="13"/>
    </row>
    <row r="838" spans="1:30" ht="12" customHeight="1">
      <c r="A838" s="198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W838" s="13"/>
      <c r="X838" s="13"/>
      <c r="Y838" s="13"/>
      <c r="Z838" s="13"/>
      <c r="AA838" s="13"/>
      <c r="AB838" s="13"/>
      <c r="AC838" s="13"/>
      <c r="AD838" s="13"/>
    </row>
    <row r="839" spans="1:30" ht="12" customHeight="1">
      <c r="A839" s="198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W839" s="13"/>
      <c r="X839" s="13"/>
      <c r="Y839" s="13"/>
      <c r="Z839" s="13"/>
      <c r="AA839" s="13"/>
      <c r="AB839" s="13"/>
      <c r="AC839" s="13"/>
      <c r="AD839" s="13"/>
    </row>
    <row r="840" spans="1:30" ht="12" customHeight="1">
      <c r="A840" s="198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W840" s="13"/>
      <c r="X840" s="13"/>
      <c r="Y840" s="13"/>
      <c r="Z840" s="13"/>
      <c r="AA840" s="13"/>
      <c r="AB840" s="13"/>
      <c r="AC840" s="13"/>
      <c r="AD840" s="13"/>
    </row>
    <row r="841" spans="1:30" ht="12" customHeight="1">
      <c r="A841" s="198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W841" s="13"/>
      <c r="X841" s="13"/>
      <c r="Y841" s="13"/>
      <c r="Z841" s="13"/>
      <c r="AA841" s="13"/>
      <c r="AB841" s="13"/>
      <c r="AC841" s="13"/>
      <c r="AD841" s="13"/>
    </row>
    <row r="842" spans="1:30" ht="12" customHeight="1">
      <c r="A842" s="198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W842" s="13"/>
      <c r="X842" s="13"/>
      <c r="Y842" s="13"/>
      <c r="Z842" s="13"/>
      <c r="AA842" s="13"/>
      <c r="AB842" s="13"/>
      <c r="AC842" s="13"/>
      <c r="AD842" s="13"/>
    </row>
    <row r="843" spans="1:30" ht="12" customHeight="1">
      <c r="A843" s="198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W843" s="13"/>
      <c r="X843" s="13"/>
      <c r="Y843" s="13"/>
      <c r="Z843" s="13"/>
      <c r="AA843" s="13"/>
      <c r="AB843" s="13"/>
      <c r="AC843" s="13"/>
      <c r="AD843" s="13"/>
    </row>
    <row r="844" spans="1:30" ht="12" customHeight="1">
      <c r="A844" s="198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W844" s="13"/>
      <c r="X844" s="13"/>
      <c r="Y844" s="13"/>
      <c r="Z844" s="13"/>
      <c r="AA844" s="13"/>
      <c r="AB844" s="13"/>
      <c r="AC844" s="13"/>
      <c r="AD844" s="13"/>
    </row>
    <row r="845" spans="1:30" ht="12" customHeight="1">
      <c r="A845" s="198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W845" s="13"/>
      <c r="X845" s="13"/>
      <c r="Y845" s="13"/>
      <c r="Z845" s="13"/>
      <c r="AA845" s="13"/>
      <c r="AB845" s="13"/>
      <c r="AC845" s="13"/>
      <c r="AD845" s="13"/>
    </row>
    <row r="846" spans="1:30" ht="12" customHeight="1">
      <c r="A846" s="198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W846" s="13"/>
      <c r="X846" s="13"/>
      <c r="Y846" s="13"/>
      <c r="Z846" s="13"/>
      <c r="AA846" s="13"/>
      <c r="AB846" s="13"/>
      <c r="AC846" s="13"/>
      <c r="AD846" s="13"/>
    </row>
    <row r="847" spans="1:30" ht="12" customHeight="1">
      <c r="A847" s="198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W847" s="13"/>
      <c r="X847" s="13"/>
      <c r="Y847" s="13"/>
      <c r="Z847" s="13"/>
      <c r="AA847" s="13"/>
      <c r="AB847" s="13"/>
      <c r="AC847" s="13"/>
      <c r="AD847" s="13"/>
    </row>
    <row r="848" spans="1:30" ht="12" customHeight="1">
      <c r="A848" s="198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W848" s="13"/>
      <c r="X848" s="13"/>
      <c r="Y848" s="13"/>
      <c r="Z848" s="13"/>
      <c r="AA848" s="13"/>
      <c r="AB848" s="13"/>
      <c r="AC848" s="13"/>
      <c r="AD848" s="13"/>
    </row>
    <row r="849" spans="1:30" ht="12" customHeight="1">
      <c r="A849" s="198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W849" s="13"/>
      <c r="X849" s="13"/>
      <c r="Y849" s="13"/>
      <c r="Z849" s="13"/>
      <c r="AA849" s="13"/>
      <c r="AB849" s="13"/>
      <c r="AC849" s="13"/>
      <c r="AD849" s="13"/>
    </row>
    <row r="850" spans="1:30" ht="12" customHeight="1">
      <c r="A850" s="198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W850" s="13"/>
      <c r="X850" s="13"/>
      <c r="Y850" s="13"/>
      <c r="Z850" s="13"/>
      <c r="AA850" s="13"/>
      <c r="AB850" s="13"/>
      <c r="AC850" s="13"/>
      <c r="AD850" s="13"/>
    </row>
    <row r="851" spans="1:30" ht="12" customHeight="1">
      <c r="A851" s="198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W851" s="13"/>
      <c r="X851" s="13"/>
      <c r="Y851" s="13"/>
      <c r="Z851" s="13"/>
      <c r="AA851" s="13"/>
      <c r="AB851" s="13"/>
      <c r="AC851" s="13"/>
      <c r="AD851" s="13"/>
    </row>
    <row r="852" spans="1:30" ht="12" customHeight="1">
      <c r="A852" s="198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W852" s="13"/>
      <c r="X852" s="13"/>
      <c r="Y852" s="13"/>
      <c r="Z852" s="13"/>
      <c r="AA852" s="13"/>
      <c r="AB852" s="13"/>
      <c r="AC852" s="13"/>
      <c r="AD852" s="13"/>
    </row>
    <row r="853" spans="1:30" ht="12" customHeight="1">
      <c r="A853" s="198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W853" s="13"/>
      <c r="X853" s="13"/>
      <c r="Y853" s="13"/>
      <c r="Z853" s="13"/>
      <c r="AA853" s="13"/>
      <c r="AB853" s="13"/>
      <c r="AC853" s="13"/>
      <c r="AD853" s="13"/>
    </row>
    <row r="854" spans="1:30" ht="12" customHeight="1">
      <c r="A854" s="198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W854" s="13"/>
      <c r="X854" s="13"/>
      <c r="Y854" s="13"/>
      <c r="Z854" s="13"/>
      <c r="AA854" s="13"/>
      <c r="AB854" s="13"/>
      <c r="AC854" s="13"/>
      <c r="AD854" s="13"/>
    </row>
    <row r="855" spans="1:30" ht="12" customHeight="1">
      <c r="A855" s="198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W855" s="13"/>
      <c r="X855" s="13"/>
      <c r="Y855" s="13"/>
      <c r="Z855" s="13"/>
      <c r="AA855" s="13"/>
      <c r="AB855" s="13"/>
      <c r="AC855" s="13"/>
      <c r="AD855" s="13"/>
    </row>
    <row r="856" spans="1:30" ht="12" customHeight="1">
      <c r="A856" s="198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W856" s="13"/>
      <c r="X856" s="13"/>
      <c r="Y856" s="13"/>
      <c r="Z856" s="13"/>
      <c r="AA856" s="13"/>
      <c r="AB856" s="13"/>
      <c r="AC856" s="13"/>
      <c r="AD856" s="13"/>
    </row>
    <row r="857" spans="1:30" ht="12" customHeight="1">
      <c r="A857" s="198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W857" s="13"/>
      <c r="X857" s="13"/>
      <c r="Y857" s="13"/>
      <c r="Z857" s="13"/>
      <c r="AA857" s="13"/>
      <c r="AB857" s="13"/>
      <c r="AC857" s="13"/>
      <c r="AD857" s="13"/>
    </row>
    <row r="858" spans="1:30" ht="12" customHeight="1">
      <c r="A858" s="198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W858" s="13"/>
      <c r="X858" s="13"/>
      <c r="Y858" s="13"/>
      <c r="Z858" s="13"/>
      <c r="AA858" s="13"/>
      <c r="AB858" s="13"/>
      <c r="AC858" s="13"/>
      <c r="AD858" s="13"/>
    </row>
    <row r="859" spans="1:30" ht="12" customHeight="1">
      <c r="A859" s="198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W859" s="13"/>
      <c r="X859" s="13"/>
      <c r="Y859" s="13"/>
      <c r="Z859" s="13"/>
      <c r="AA859" s="13"/>
      <c r="AB859" s="13"/>
      <c r="AC859" s="13"/>
      <c r="AD859" s="13"/>
    </row>
    <row r="860" spans="1:30" ht="12" customHeight="1">
      <c r="A860" s="198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W860" s="13"/>
      <c r="X860" s="13"/>
      <c r="Y860" s="13"/>
      <c r="Z860" s="13"/>
      <c r="AA860" s="13"/>
      <c r="AB860" s="13"/>
      <c r="AC860" s="13"/>
      <c r="AD860" s="13"/>
    </row>
    <row r="861" spans="1:30" ht="12" customHeight="1">
      <c r="A861" s="198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W861" s="13"/>
      <c r="X861" s="13"/>
      <c r="Y861" s="13"/>
      <c r="Z861" s="13"/>
      <c r="AA861" s="13"/>
      <c r="AB861" s="13"/>
      <c r="AC861" s="13"/>
      <c r="AD861" s="13"/>
    </row>
    <row r="862" spans="1:30" ht="12" customHeight="1">
      <c r="A862" s="198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W862" s="13"/>
      <c r="X862" s="13"/>
      <c r="Y862" s="13"/>
      <c r="Z862" s="13"/>
      <c r="AA862" s="13"/>
      <c r="AB862" s="13"/>
      <c r="AC862" s="13"/>
      <c r="AD862" s="13"/>
    </row>
    <row r="863" spans="1:30" ht="12" customHeight="1">
      <c r="A863" s="198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W863" s="13"/>
      <c r="X863" s="13"/>
      <c r="Y863" s="13"/>
      <c r="Z863" s="13"/>
      <c r="AA863" s="13"/>
      <c r="AB863" s="13"/>
      <c r="AC863" s="13"/>
      <c r="AD863" s="13"/>
    </row>
    <row r="864" spans="1:30" ht="12" customHeight="1">
      <c r="A864" s="198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W864" s="13"/>
      <c r="X864" s="13"/>
      <c r="Y864" s="13"/>
      <c r="Z864" s="13"/>
      <c r="AA864" s="13"/>
      <c r="AB864" s="13"/>
      <c r="AC864" s="13"/>
      <c r="AD864" s="13"/>
    </row>
    <row r="865" spans="1:30" ht="12" customHeight="1">
      <c r="A865" s="198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W865" s="13"/>
      <c r="X865" s="13"/>
      <c r="Y865" s="13"/>
      <c r="Z865" s="13"/>
      <c r="AA865" s="13"/>
      <c r="AB865" s="13"/>
      <c r="AC865" s="13"/>
      <c r="AD865" s="13"/>
    </row>
    <row r="866" spans="1:30" ht="12" customHeight="1">
      <c r="A866" s="198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W866" s="13"/>
      <c r="X866" s="13"/>
      <c r="Y866" s="13"/>
      <c r="Z866" s="13"/>
      <c r="AA866" s="13"/>
      <c r="AB866" s="13"/>
      <c r="AC866" s="13"/>
      <c r="AD866" s="13"/>
    </row>
    <row r="867" spans="1:30" ht="12" customHeight="1">
      <c r="A867" s="198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W867" s="13"/>
      <c r="X867" s="13"/>
      <c r="Y867" s="13"/>
      <c r="Z867" s="13"/>
      <c r="AA867" s="13"/>
      <c r="AB867" s="13"/>
      <c r="AC867" s="13"/>
      <c r="AD867" s="13"/>
    </row>
    <row r="868" spans="1:30" ht="12" customHeight="1">
      <c r="A868" s="198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W868" s="13"/>
      <c r="X868" s="13"/>
      <c r="Y868" s="13"/>
      <c r="Z868" s="13"/>
      <c r="AA868" s="13"/>
      <c r="AB868" s="13"/>
      <c r="AC868" s="13"/>
      <c r="AD868" s="13"/>
    </row>
    <row r="869" spans="1:30" ht="12" customHeight="1">
      <c r="A869" s="198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W869" s="13"/>
      <c r="X869" s="13"/>
      <c r="Y869" s="13"/>
      <c r="Z869" s="13"/>
      <c r="AA869" s="13"/>
      <c r="AB869" s="13"/>
      <c r="AC869" s="13"/>
      <c r="AD869" s="13"/>
    </row>
    <row r="870" spans="1:30" ht="12" customHeight="1">
      <c r="A870" s="198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W870" s="13"/>
      <c r="X870" s="13"/>
      <c r="Y870" s="13"/>
      <c r="Z870" s="13"/>
      <c r="AA870" s="13"/>
      <c r="AB870" s="13"/>
      <c r="AC870" s="13"/>
      <c r="AD870" s="13"/>
    </row>
    <row r="871" spans="1:30" ht="12" customHeight="1">
      <c r="A871" s="198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W871" s="13"/>
      <c r="X871" s="13"/>
      <c r="Y871" s="13"/>
      <c r="Z871" s="13"/>
      <c r="AA871" s="13"/>
      <c r="AB871" s="13"/>
      <c r="AC871" s="13"/>
      <c r="AD871" s="13"/>
    </row>
    <row r="872" spans="1:30" ht="12" customHeight="1">
      <c r="A872" s="198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W872" s="13"/>
      <c r="X872" s="13"/>
      <c r="Y872" s="13"/>
      <c r="Z872" s="13"/>
      <c r="AA872" s="13"/>
      <c r="AB872" s="13"/>
      <c r="AC872" s="13"/>
      <c r="AD872" s="13"/>
    </row>
    <row r="873" spans="1:30" ht="12" customHeight="1">
      <c r="A873" s="198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W873" s="13"/>
      <c r="X873" s="13"/>
      <c r="Y873" s="13"/>
      <c r="Z873" s="13"/>
      <c r="AA873" s="13"/>
      <c r="AB873" s="13"/>
      <c r="AC873" s="13"/>
      <c r="AD873" s="13"/>
    </row>
    <row r="874" spans="1:30" ht="12" customHeight="1">
      <c r="A874" s="198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W874" s="13"/>
      <c r="X874" s="13"/>
      <c r="Y874" s="13"/>
      <c r="Z874" s="13"/>
      <c r="AA874" s="13"/>
      <c r="AB874" s="13"/>
      <c r="AC874" s="13"/>
      <c r="AD874" s="13"/>
    </row>
    <row r="875" spans="1:30" ht="12" customHeight="1">
      <c r="A875" s="198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W875" s="13"/>
      <c r="X875" s="13"/>
      <c r="Y875" s="13"/>
      <c r="Z875" s="13"/>
      <c r="AA875" s="13"/>
      <c r="AB875" s="13"/>
      <c r="AC875" s="13"/>
      <c r="AD875" s="13"/>
    </row>
    <row r="876" spans="1:30" ht="12" customHeight="1">
      <c r="A876" s="198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W876" s="13"/>
      <c r="X876" s="13"/>
      <c r="Y876" s="13"/>
      <c r="Z876" s="13"/>
      <c r="AA876" s="13"/>
      <c r="AB876" s="13"/>
      <c r="AC876" s="13"/>
      <c r="AD876" s="13"/>
    </row>
    <row r="877" spans="1:30" ht="12" customHeight="1">
      <c r="A877" s="198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W877" s="13"/>
      <c r="X877" s="13"/>
      <c r="Y877" s="13"/>
      <c r="Z877" s="13"/>
      <c r="AA877" s="13"/>
      <c r="AB877" s="13"/>
      <c r="AC877" s="13"/>
      <c r="AD877" s="13"/>
    </row>
    <row r="878" spans="1:30" ht="12" customHeight="1">
      <c r="A878" s="198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W878" s="13"/>
      <c r="X878" s="13"/>
      <c r="Y878" s="13"/>
      <c r="Z878" s="13"/>
      <c r="AA878" s="13"/>
      <c r="AB878" s="13"/>
      <c r="AC878" s="13"/>
      <c r="AD878" s="13"/>
    </row>
    <row r="879" spans="1:30" ht="12" customHeight="1">
      <c r="A879" s="198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W879" s="13"/>
      <c r="X879" s="13"/>
      <c r="Y879" s="13"/>
      <c r="Z879" s="13"/>
      <c r="AA879" s="13"/>
      <c r="AB879" s="13"/>
      <c r="AC879" s="13"/>
      <c r="AD879" s="13"/>
    </row>
    <row r="880" spans="1:30" ht="12" customHeight="1">
      <c r="A880" s="198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W880" s="13"/>
      <c r="X880" s="13"/>
      <c r="Y880" s="13"/>
      <c r="Z880" s="13"/>
      <c r="AA880" s="13"/>
      <c r="AB880" s="13"/>
      <c r="AC880" s="13"/>
      <c r="AD880" s="13"/>
    </row>
    <row r="881" spans="1:30" ht="12" customHeight="1">
      <c r="A881" s="198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W881" s="13"/>
      <c r="X881" s="13"/>
      <c r="Y881" s="13"/>
      <c r="Z881" s="13"/>
      <c r="AA881" s="13"/>
      <c r="AB881" s="13"/>
      <c r="AC881" s="13"/>
      <c r="AD881" s="13"/>
    </row>
    <row r="882" spans="1:30" ht="12" customHeight="1">
      <c r="A882" s="198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W882" s="13"/>
      <c r="X882" s="13"/>
      <c r="Y882" s="13"/>
      <c r="Z882" s="13"/>
      <c r="AA882" s="13"/>
      <c r="AB882" s="13"/>
      <c r="AC882" s="13"/>
      <c r="AD882" s="13"/>
    </row>
    <row r="883" spans="1:30" ht="12" customHeight="1">
      <c r="A883" s="198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W883" s="13"/>
      <c r="X883" s="13"/>
      <c r="Y883" s="13"/>
      <c r="Z883" s="13"/>
      <c r="AA883" s="13"/>
      <c r="AB883" s="13"/>
      <c r="AC883" s="13"/>
      <c r="AD883" s="13"/>
    </row>
    <row r="884" spans="1:30" ht="12" customHeight="1">
      <c r="A884" s="198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W884" s="13"/>
      <c r="X884" s="13"/>
      <c r="Y884" s="13"/>
      <c r="Z884" s="13"/>
      <c r="AA884" s="13"/>
      <c r="AB884" s="13"/>
      <c r="AC884" s="13"/>
      <c r="AD884" s="13"/>
    </row>
    <row r="885" spans="1:30" ht="12" customHeight="1">
      <c r="A885" s="198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W885" s="13"/>
      <c r="X885" s="13"/>
      <c r="Y885" s="13"/>
      <c r="Z885" s="13"/>
      <c r="AA885" s="13"/>
      <c r="AB885" s="13"/>
      <c r="AC885" s="13"/>
      <c r="AD885" s="13"/>
    </row>
    <row r="886" spans="1:30" ht="12" customHeight="1">
      <c r="A886" s="198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W886" s="13"/>
      <c r="X886" s="13"/>
      <c r="Y886" s="13"/>
      <c r="Z886" s="13"/>
      <c r="AA886" s="13"/>
      <c r="AB886" s="13"/>
      <c r="AC886" s="13"/>
      <c r="AD886" s="13"/>
    </row>
    <row r="887" spans="1:30" ht="12" customHeight="1">
      <c r="A887" s="198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W887" s="13"/>
      <c r="X887" s="13"/>
      <c r="Y887" s="13"/>
      <c r="Z887" s="13"/>
      <c r="AA887" s="13"/>
      <c r="AB887" s="13"/>
      <c r="AC887" s="13"/>
      <c r="AD887" s="13"/>
    </row>
    <row r="888" spans="1:30" ht="12" customHeight="1">
      <c r="A888" s="198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W888" s="13"/>
      <c r="X888" s="13"/>
      <c r="Y888" s="13"/>
      <c r="Z888" s="13"/>
      <c r="AA888" s="13"/>
      <c r="AB888" s="13"/>
      <c r="AC888" s="13"/>
      <c r="AD888" s="13"/>
    </row>
    <row r="889" spans="1:30" ht="12" customHeight="1">
      <c r="A889" s="198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W889" s="13"/>
      <c r="X889" s="13"/>
      <c r="Y889" s="13"/>
      <c r="Z889" s="13"/>
      <c r="AA889" s="13"/>
      <c r="AB889" s="13"/>
      <c r="AC889" s="13"/>
      <c r="AD889" s="13"/>
    </row>
    <row r="890" spans="1:30" ht="12" customHeight="1">
      <c r="A890" s="198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W890" s="13"/>
      <c r="X890" s="13"/>
      <c r="Y890" s="13"/>
      <c r="Z890" s="13"/>
      <c r="AA890" s="13"/>
      <c r="AB890" s="13"/>
      <c r="AC890" s="13"/>
      <c r="AD890" s="13"/>
    </row>
    <row r="891" spans="1:30" ht="12" customHeight="1">
      <c r="A891" s="198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W891" s="13"/>
      <c r="X891" s="13"/>
      <c r="Y891" s="13"/>
      <c r="Z891" s="13"/>
      <c r="AA891" s="13"/>
      <c r="AB891" s="13"/>
      <c r="AC891" s="13"/>
      <c r="AD891" s="13"/>
    </row>
    <row r="892" spans="1:30" ht="12" customHeight="1">
      <c r="A892" s="198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W892" s="13"/>
      <c r="X892" s="13"/>
      <c r="Y892" s="13"/>
      <c r="Z892" s="13"/>
      <c r="AA892" s="13"/>
      <c r="AB892" s="13"/>
      <c r="AC892" s="13"/>
      <c r="AD892" s="13"/>
    </row>
    <row r="893" spans="1:30" ht="12" customHeight="1">
      <c r="A893" s="198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W893" s="13"/>
      <c r="X893" s="13"/>
      <c r="Y893" s="13"/>
      <c r="Z893" s="13"/>
      <c r="AA893" s="13"/>
      <c r="AB893" s="13"/>
      <c r="AC893" s="13"/>
      <c r="AD893" s="13"/>
    </row>
    <row r="894" spans="1:30" ht="12" customHeight="1">
      <c r="A894" s="198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W894" s="13"/>
      <c r="X894" s="13"/>
      <c r="Y894" s="13"/>
      <c r="Z894" s="13"/>
      <c r="AA894" s="13"/>
      <c r="AB894" s="13"/>
      <c r="AC894" s="13"/>
      <c r="AD894" s="13"/>
    </row>
    <row r="895" spans="1:30" ht="12" customHeight="1">
      <c r="A895" s="198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W895" s="13"/>
      <c r="X895" s="13"/>
      <c r="Y895" s="13"/>
      <c r="Z895" s="13"/>
      <c r="AA895" s="13"/>
      <c r="AB895" s="13"/>
      <c r="AC895" s="13"/>
      <c r="AD895" s="13"/>
    </row>
    <row r="896" spans="1:30" ht="12" customHeight="1">
      <c r="A896" s="198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W896" s="13"/>
      <c r="X896" s="13"/>
      <c r="Y896" s="13"/>
      <c r="Z896" s="13"/>
      <c r="AA896" s="13"/>
      <c r="AB896" s="13"/>
      <c r="AC896" s="13"/>
      <c r="AD896" s="13"/>
    </row>
    <row r="897" spans="1:30" ht="12" customHeight="1">
      <c r="A897" s="198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W897" s="13"/>
      <c r="X897" s="13"/>
      <c r="Y897" s="13"/>
      <c r="Z897" s="13"/>
      <c r="AA897" s="13"/>
      <c r="AB897" s="13"/>
      <c r="AC897" s="13"/>
      <c r="AD897" s="13"/>
    </row>
    <row r="898" spans="1:30" ht="12" customHeight="1">
      <c r="A898" s="198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W898" s="13"/>
      <c r="X898" s="13"/>
      <c r="Y898" s="13"/>
      <c r="Z898" s="13"/>
      <c r="AA898" s="13"/>
      <c r="AB898" s="13"/>
      <c r="AC898" s="13"/>
      <c r="AD898" s="13"/>
    </row>
    <row r="899" spans="1:30" ht="12" customHeight="1">
      <c r="A899" s="198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W899" s="13"/>
      <c r="X899" s="13"/>
      <c r="Y899" s="13"/>
      <c r="Z899" s="13"/>
      <c r="AA899" s="13"/>
      <c r="AB899" s="13"/>
      <c r="AC899" s="13"/>
      <c r="AD899" s="13"/>
    </row>
    <row r="900" spans="1:30" ht="12" customHeight="1">
      <c r="A900" s="198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W900" s="13"/>
      <c r="X900" s="13"/>
      <c r="Y900" s="13"/>
      <c r="Z900" s="13"/>
      <c r="AA900" s="13"/>
      <c r="AB900" s="13"/>
      <c r="AC900" s="13"/>
      <c r="AD900" s="13"/>
    </row>
    <row r="901" spans="1:30" ht="12" customHeight="1">
      <c r="A901" s="198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W901" s="13"/>
      <c r="X901" s="13"/>
      <c r="Y901" s="13"/>
      <c r="Z901" s="13"/>
      <c r="AA901" s="13"/>
      <c r="AB901" s="13"/>
      <c r="AC901" s="13"/>
      <c r="AD901" s="13"/>
    </row>
    <row r="902" spans="1:30" ht="12" customHeight="1">
      <c r="A902" s="198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W902" s="13"/>
      <c r="X902" s="13"/>
      <c r="Y902" s="13"/>
      <c r="Z902" s="13"/>
      <c r="AA902" s="13"/>
      <c r="AB902" s="13"/>
      <c r="AC902" s="13"/>
      <c r="AD902" s="13"/>
    </row>
    <row r="903" spans="1:30" ht="12" customHeight="1">
      <c r="A903" s="198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W903" s="13"/>
      <c r="X903" s="13"/>
      <c r="Y903" s="13"/>
      <c r="Z903" s="13"/>
      <c r="AA903" s="13"/>
      <c r="AB903" s="13"/>
      <c r="AC903" s="13"/>
      <c r="AD903" s="13"/>
    </row>
    <row r="904" spans="1:30" ht="12" customHeight="1">
      <c r="A904" s="198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W904" s="13"/>
      <c r="X904" s="13"/>
      <c r="Y904" s="13"/>
      <c r="Z904" s="13"/>
      <c r="AA904" s="13"/>
      <c r="AB904" s="13"/>
      <c r="AC904" s="13"/>
      <c r="AD904" s="13"/>
    </row>
    <row r="905" spans="1:30" ht="12" customHeight="1">
      <c r="A905" s="198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W905" s="13"/>
      <c r="X905" s="13"/>
      <c r="Y905" s="13"/>
      <c r="Z905" s="13"/>
      <c r="AA905" s="13"/>
      <c r="AB905" s="13"/>
      <c r="AC905" s="13"/>
      <c r="AD905" s="13"/>
    </row>
    <row r="906" spans="1:30" ht="12" customHeight="1">
      <c r="A906" s="198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W906" s="13"/>
      <c r="X906" s="13"/>
      <c r="Y906" s="13"/>
      <c r="Z906" s="13"/>
      <c r="AA906" s="13"/>
      <c r="AB906" s="13"/>
      <c r="AC906" s="13"/>
      <c r="AD906" s="13"/>
    </row>
    <row r="907" spans="1:30" ht="12" customHeight="1">
      <c r="A907" s="198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W907" s="13"/>
      <c r="X907" s="13"/>
      <c r="Y907" s="13"/>
      <c r="Z907" s="13"/>
      <c r="AA907" s="13"/>
      <c r="AB907" s="13"/>
      <c r="AC907" s="13"/>
      <c r="AD907" s="13"/>
    </row>
    <row r="908" spans="1:30" ht="12" customHeight="1">
      <c r="A908" s="198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W908" s="13"/>
      <c r="X908" s="13"/>
      <c r="Y908" s="13"/>
      <c r="Z908" s="13"/>
      <c r="AA908" s="13"/>
      <c r="AB908" s="13"/>
      <c r="AC908" s="13"/>
      <c r="AD908" s="13"/>
    </row>
    <row r="909" spans="1:30" ht="12" customHeight="1">
      <c r="A909" s="198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W909" s="13"/>
      <c r="X909" s="13"/>
      <c r="Y909" s="13"/>
      <c r="Z909" s="13"/>
      <c r="AA909" s="13"/>
      <c r="AB909" s="13"/>
      <c r="AC909" s="13"/>
      <c r="AD909" s="13"/>
    </row>
    <row r="910" spans="1:30" ht="12" customHeight="1">
      <c r="A910" s="198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W910" s="13"/>
      <c r="X910" s="13"/>
      <c r="Y910" s="13"/>
      <c r="Z910" s="13"/>
      <c r="AA910" s="13"/>
      <c r="AB910" s="13"/>
      <c r="AC910" s="13"/>
      <c r="AD910" s="13"/>
    </row>
    <row r="911" spans="1:30" ht="12" customHeight="1">
      <c r="A911" s="198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W911" s="13"/>
      <c r="X911" s="13"/>
      <c r="Y911" s="13"/>
      <c r="Z911" s="13"/>
      <c r="AA911" s="13"/>
      <c r="AB911" s="13"/>
      <c r="AC911" s="13"/>
      <c r="AD911" s="13"/>
    </row>
    <row r="912" spans="1:30" ht="12" customHeight="1">
      <c r="A912" s="198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W912" s="13"/>
      <c r="X912" s="13"/>
      <c r="Y912" s="13"/>
      <c r="Z912" s="13"/>
      <c r="AA912" s="13"/>
      <c r="AB912" s="13"/>
      <c r="AC912" s="13"/>
      <c r="AD912" s="13"/>
    </row>
    <row r="913" spans="1:30" ht="12" customHeight="1">
      <c r="A913" s="198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W913" s="13"/>
      <c r="X913" s="13"/>
      <c r="Y913" s="13"/>
      <c r="Z913" s="13"/>
      <c r="AA913" s="13"/>
      <c r="AB913" s="13"/>
      <c r="AC913" s="13"/>
      <c r="AD913" s="13"/>
    </row>
    <row r="914" spans="1:30" ht="12" customHeight="1">
      <c r="A914" s="198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W914" s="13"/>
      <c r="X914" s="13"/>
      <c r="Y914" s="13"/>
      <c r="Z914" s="13"/>
      <c r="AA914" s="13"/>
      <c r="AB914" s="13"/>
      <c r="AC914" s="13"/>
      <c r="AD914" s="13"/>
    </row>
    <row r="915" spans="1:30" ht="12" customHeight="1">
      <c r="A915" s="198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W915" s="13"/>
      <c r="X915" s="13"/>
      <c r="Y915" s="13"/>
      <c r="Z915" s="13"/>
      <c r="AA915" s="13"/>
      <c r="AB915" s="13"/>
      <c r="AC915" s="13"/>
      <c r="AD915" s="13"/>
    </row>
    <row r="916" spans="1:30" ht="12" customHeight="1">
      <c r="A916" s="198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W916" s="13"/>
      <c r="X916" s="13"/>
      <c r="Y916" s="13"/>
      <c r="Z916" s="13"/>
      <c r="AA916" s="13"/>
      <c r="AB916" s="13"/>
      <c r="AC916" s="13"/>
      <c r="AD916" s="13"/>
    </row>
    <row r="917" spans="1:30" ht="12" customHeight="1">
      <c r="A917" s="198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W917" s="13"/>
      <c r="X917" s="13"/>
      <c r="Y917" s="13"/>
      <c r="Z917" s="13"/>
      <c r="AA917" s="13"/>
      <c r="AB917" s="13"/>
      <c r="AC917" s="13"/>
      <c r="AD917" s="13"/>
    </row>
    <row r="918" spans="1:30" ht="12" customHeight="1">
      <c r="A918" s="198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W918" s="13"/>
      <c r="X918" s="13"/>
      <c r="Y918" s="13"/>
      <c r="Z918" s="13"/>
      <c r="AA918" s="13"/>
      <c r="AB918" s="13"/>
      <c r="AC918" s="13"/>
      <c r="AD918" s="13"/>
    </row>
    <row r="919" spans="1:30" ht="12" customHeight="1">
      <c r="A919" s="198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W919" s="13"/>
      <c r="X919" s="13"/>
      <c r="Y919" s="13"/>
      <c r="Z919" s="13"/>
      <c r="AA919" s="13"/>
      <c r="AB919" s="13"/>
      <c r="AC919" s="13"/>
      <c r="AD919" s="13"/>
    </row>
    <row r="920" spans="1:30" ht="12" customHeight="1">
      <c r="A920" s="198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W920" s="13"/>
      <c r="X920" s="13"/>
      <c r="Y920" s="13"/>
      <c r="Z920" s="13"/>
      <c r="AA920" s="13"/>
      <c r="AB920" s="13"/>
      <c r="AC920" s="13"/>
      <c r="AD920" s="13"/>
    </row>
    <row r="921" spans="1:30" ht="12" customHeight="1">
      <c r="A921" s="198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W921" s="13"/>
      <c r="X921" s="13"/>
      <c r="Y921" s="13"/>
      <c r="Z921" s="13"/>
      <c r="AA921" s="13"/>
      <c r="AB921" s="13"/>
      <c r="AC921" s="13"/>
      <c r="AD921" s="13"/>
    </row>
    <row r="922" spans="1:30" ht="12" customHeight="1">
      <c r="A922" s="198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W922" s="13"/>
      <c r="X922" s="13"/>
      <c r="Y922" s="13"/>
      <c r="Z922" s="13"/>
      <c r="AA922" s="13"/>
      <c r="AB922" s="13"/>
      <c r="AC922" s="13"/>
      <c r="AD922" s="13"/>
    </row>
    <row r="923" spans="1:30" ht="12" customHeight="1">
      <c r="A923" s="198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W923" s="13"/>
      <c r="X923" s="13"/>
      <c r="Y923" s="13"/>
      <c r="Z923" s="13"/>
      <c r="AA923" s="13"/>
      <c r="AB923" s="13"/>
      <c r="AC923" s="13"/>
      <c r="AD923" s="13"/>
    </row>
    <row r="924" spans="1:30" ht="12" customHeight="1">
      <c r="A924" s="198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W924" s="13"/>
      <c r="X924" s="13"/>
      <c r="Y924" s="13"/>
      <c r="Z924" s="13"/>
      <c r="AA924" s="13"/>
      <c r="AB924" s="13"/>
      <c r="AC924" s="13"/>
      <c r="AD924" s="13"/>
    </row>
    <row r="925" spans="1:30" ht="12" customHeight="1">
      <c r="A925" s="198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W925" s="13"/>
      <c r="X925" s="13"/>
      <c r="Y925" s="13"/>
      <c r="Z925" s="13"/>
      <c r="AA925" s="13"/>
      <c r="AB925" s="13"/>
      <c r="AC925" s="13"/>
      <c r="AD925" s="13"/>
    </row>
    <row r="926" spans="1:30" ht="12" customHeight="1">
      <c r="A926" s="198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W926" s="13"/>
      <c r="X926" s="13"/>
      <c r="Y926" s="13"/>
      <c r="Z926" s="13"/>
      <c r="AA926" s="13"/>
      <c r="AB926" s="13"/>
      <c r="AC926" s="13"/>
      <c r="AD926" s="13"/>
    </row>
    <row r="927" spans="1:30" ht="12" customHeight="1">
      <c r="A927" s="198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W927" s="13"/>
      <c r="X927" s="13"/>
      <c r="Y927" s="13"/>
      <c r="Z927" s="13"/>
      <c r="AA927" s="13"/>
      <c r="AB927" s="13"/>
      <c r="AC927" s="13"/>
      <c r="AD927" s="13"/>
    </row>
    <row r="928" spans="1:30" ht="12" customHeight="1">
      <c r="A928" s="198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W928" s="13"/>
      <c r="X928" s="13"/>
      <c r="Y928" s="13"/>
      <c r="Z928" s="13"/>
      <c r="AA928" s="13"/>
      <c r="AB928" s="13"/>
      <c r="AC928" s="13"/>
      <c r="AD928" s="13"/>
    </row>
    <row r="929" spans="1:30" ht="12" customHeight="1">
      <c r="A929" s="198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W929" s="13"/>
      <c r="X929" s="13"/>
      <c r="Y929" s="13"/>
      <c r="Z929" s="13"/>
      <c r="AA929" s="13"/>
      <c r="AB929" s="13"/>
      <c r="AC929" s="13"/>
      <c r="AD929" s="13"/>
    </row>
    <row r="930" spans="1:30" ht="12" customHeight="1">
      <c r="A930" s="198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W930" s="13"/>
      <c r="X930" s="13"/>
      <c r="Y930" s="13"/>
      <c r="Z930" s="13"/>
      <c r="AA930" s="13"/>
      <c r="AB930" s="13"/>
      <c r="AC930" s="13"/>
      <c r="AD930" s="13"/>
    </row>
    <row r="931" spans="1:30" ht="12" customHeight="1">
      <c r="A931" s="198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W931" s="13"/>
      <c r="X931" s="13"/>
      <c r="Y931" s="13"/>
      <c r="Z931" s="13"/>
      <c r="AA931" s="13"/>
      <c r="AB931" s="13"/>
      <c r="AC931" s="13"/>
      <c r="AD931" s="13"/>
    </row>
    <row r="932" spans="1:30" ht="12" customHeight="1">
      <c r="A932" s="198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W932" s="13"/>
      <c r="X932" s="13"/>
      <c r="Y932" s="13"/>
      <c r="Z932" s="13"/>
      <c r="AA932" s="13"/>
      <c r="AB932" s="13"/>
      <c r="AC932" s="13"/>
      <c r="AD932" s="13"/>
    </row>
    <row r="933" spans="1:30" ht="12" customHeight="1">
      <c r="A933" s="198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W933" s="13"/>
      <c r="X933" s="13"/>
      <c r="Y933" s="13"/>
      <c r="Z933" s="13"/>
      <c r="AA933" s="13"/>
      <c r="AB933" s="13"/>
      <c r="AC933" s="13"/>
      <c r="AD933" s="13"/>
    </row>
    <row r="934" spans="1:30" ht="12" customHeight="1">
      <c r="A934" s="198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W934" s="13"/>
      <c r="X934" s="13"/>
      <c r="Y934" s="13"/>
      <c r="Z934" s="13"/>
      <c r="AA934" s="13"/>
      <c r="AB934" s="13"/>
      <c r="AC934" s="13"/>
      <c r="AD934" s="13"/>
    </row>
    <row r="935" spans="1:30" ht="12" customHeight="1">
      <c r="A935" s="198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W935" s="13"/>
      <c r="X935" s="13"/>
      <c r="Y935" s="13"/>
      <c r="Z935" s="13"/>
      <c r="AA935" s="13"/>
      <c r="AB935" s="13"/>
      <c r="AC935" s="13"/>
      <c r="AD935" s="13"/>
    </row>
    <row r="936" spans="1:30" ht="12" customHeight="1">
      <c r="A936" s="198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W936" s="13"/>
      <c r="X936" s="13"/>
      <c r="Y936" s="13"/>
      <c r="Z936" s="13"/>
      <c r="AA936" s="13"/>
      <c r="AB936" s="13"/>
      <c r="AC936" s="13"/>
      <c r="AD936" s="13"/>
    </row>
    <row r="937" spans="1:30" ht="12" customHeight="1">
      <c r="A937" s="198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W937" s="13"/>
      <c r="X937" s="13"/>
      <c r="Y937" s="13"/>
      <c r="Z937" s="13"/>
      <c r="AA937" s="13"/>
      <c r="AB937" s="13"/>
      <c r="AC937" s="13"/>
      <c r="AD937" s="13"/>
    </row>
    <row r="938" spans="1:30" ht="12" customHeight="1">
      <c r="A938" s="198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W938" s="13"/>
      <c r="X938" s="13"/>
      <c r="Y938" s="13"/>
      <c r="Z938" s="13"/>
      <c r="AA938" s="13"/>
      <c r="AB938" s="13"/>
      <c r="AC938" s="13"/>
      <c r="AD938" s="13"/>
    </row>
    <row r="939" spans="1:30" ht="12" customHeight="1">
      <c r="A939" s="198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W939" s="13"/>
      <c r="X939" s="13"/>
      <c r="Y939" s="13"/>
      <c r="Z939" s="13"/>
      <c r="AA939" s="13"/>
      <c r="AB939" s="13"/>
      <c r="AC939" s="13"/>
      <c r="AD939" s="13"/>
    </row>
    <row r="940" spans="1:30" ht="12" customHeight="1">
      <c r="A940" s="198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W940" s="13"/>
      <c r="X940" s="13"/>
      <c r="Y940" s="13"/>
      <c r="Z940" s="13"/>
      <c r="AA940" s="13"/>
      <c r="AB940" s="13"/>
      <c r="AC940" s="13"/>
      <c r="AD940" s="13"/>
    </row>
    <row r="941" spans="1:30" ht="12" customHeight="1">
      <c r="A941" s="198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W941" s="13"/>
      <c r="X941" s="13"/>
      <c r="Y941" s="13"/>
      <c r="Z941" s="13"/>
      <c r="AA941" s="13"/>
      <c r="AB941" s="13"/>
      <c r="AC941" s="13"/>
      <c r="AD941" s="13"/>
    </row>
    <row r="942" spans="1:30" ht="12" customHeight="1">
      <c r="A942" s="198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W942" s="13"/>
      <c r="X942" s="13"/>
      <c r="Y942" s="13"/>
      <c r="Z942" s="13"/>
      <c r="AA942" s="13"/>
      <c r="AB942" s="13"/>
      <c r="AC942" s="13"/>
      <c r="AD942" s="13"/>
    </row>
    <row r="943" spans="1:30" ht="12" customHeight="1">
      <c r="A943" s="198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W943" s="13"/>
      <c r="X943" s="13"/>
      <c r="Y943" s="13"/>
      <c r="Z943" s="13"/>
      <c r="AA943" s="13"/>
      <c r="AB943" s="13"/>
      <c r="AC943" s="13"/>
      <c r="AD943" s="13"/>
    </row>
    <row r="944" spans="1:30" ht="12" customHeight="1">
      <c r="A944" s="198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W944" s="13"/>
      <c r="X944" s="13"/>
      <c r="Y944" s="13"/>
      <c r="Z944" s="13"/>
      <c r="AA944" s="13"/>
      <c r="AB944" s="13"/>
      <c r="AC944" s="13"/>
      <c r="AD944" s="13"/>
    </row>
    <row r="945" spans="1:30" ht="12" customHeight="1">
      <c r="A945" s="198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W945" s="13"/>
      <c r="X945" s="13"/>
      <c r="Y945" s="13"/>
      <c r="Z945" s="13"/>
      <c r="AA945" s="13"/>
      <c r="AB945" s="13"/>
      <c r="AC945" s="13"/>
      <c r="AD945" s="13"/>
    </row>
    <row r="946" spans="1:30" ht="12" customHeight="1">
      <c r="A946" s="198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W946" s="13"/>
      <c r="X946" s="13"/>
      <c r="Y946" s="13"/>
      <c r="Z946" s="13"/>
      <c r="AA946" s="13"/>
      <c r="AB946" s="13"/>
      <c r="AC946" s="13"/>
      <c r="AD946" s="13"/>
    </row>
    <row r="947" spans="1:30" ht="12" customHeight="1">
      <c r="A947" s="198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W947" s="13"/>
      <c r="X947" s="13"/>
      <c r="Y947" s="13"/>
      <c r="Z947" s="13"/>
      <c r="AA947" s="13"/>
      <c r="AB947" s="13"/>
      <c r="AC947" s="13"/>
      <c r="AD947" s="13"/>
    </row>
    <row r="948" spans="1:30" ht="12" customHeight="1">
      <c r="A948" s="198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W948" s="13"/>
      <c r="X948" s="13"/>
      <c r="Y948" s="13"/>
      <c r="Z948" s="13"/>
      <c r="AA948" s="13"/>
      <c r="AB948" s="13"/>
      <c r="AC948" s="13"/>
      <c r="AD948" s="13"/>
    </row>
    <row r="949" spans="1:30" ht="12" customHeight="1">
      <c r="A949" s="198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W949" s="13"/>
      <c r="X949" s="13"/>
      <c r="Y949" s="13"/>
      <c r="Z949" s="13"/>
      <c r="AA949" s="13"/>
      <c r="AB949" s="13"/>
      <c r="AC949" s="13"/>
      <c r="AD949" s="13"/>
    </row>
    <row r="950" spans="1:30" ht="12" customHeight="1">
      <c r="A950" s="198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W950" s="13"/>
      <c r="X950" s="13"/>
      <c r="Y950" s="13"/>
      <c r="Z950" s="13"/>
      <c r="AA950" s="13"/>
      <c r="AB950" s="13"/>
      <c r="AC950" s="13"/>
      <c r="AD950" s="13"/>
    </row>
    <row r="951" spans="1:30" ht="12" customHeight="1">
      <c r="A951" s="198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W951" s="13"/>
      <c r="X951" s="13"/>
      <c r="Y951" s="13"/>
      <c r="Z951" s="13"/>
      <c r="AA951" s="13"/>
      <c r="AB951" s="13"/>
      <c r="AC951" s="13"/>
      <c r="AD951" s="13"/>
    </row>
    <row r="952" spans="1:30" ht="12" customHeight="1">
      <c r="A952" s="198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W952" s="13"/>
      <c r="X952" s="13"/>
      <c r="Y952" s="13"/>
      <c r="Z952" s="13"/>
      <c r="AA952" s="13"/>
      <c r="AB952" s="13"/>
      <c r="AC952" s="13"/>
      <c r="AD952" s="13"/>
    </row>
    <row r="953" spans="1:30" ht="12" customHeight="1">
      <c r="A953" s="198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W953" s="13"/>
      <c r="X953" s="13"/>
      <c r="Y953" s="13"/>
      <c r="Z953" s="13"/>
      <c r="AA953" s="13"/>
      <c r="AB953" s="13"/>
      <c r="AC953" s="13"/>
      <c r="AD953" s="13"/>
    </row>
    <row r="954" spans="1:30" ht="12" customHeight="1">
      <c r="A954" s="198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W954" s="13"/>
      <c r="X954" s="13"/>
      <c r="Y954" s="13"/>
      <c r="Z954" s="13"/>
      <c r="AA954" s="13"/>
      <c r="AB954" s="13"/>
      <c r="AC954" s="13"/>
      <c r="AD954" s="13"/>
    </row>
    <row r="955" spans="1:30" ht="12" customHeight="1">
      <c r="A955" s="198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W955" s="13"/>
      <c r="X955" s="13"/>
      <c r="Y955" s="13"/>
      <c r="Z955" s="13"/>
      <c r="AA955" s="13"/>
      <c r="AB955" s="13"/>
      <c r="AC955" s="13"/>
      <c r="AD955" s="13"/>
    </row>
    <row r="956" spans="1:30" ht="12" customHeight="1">
      <c r="A956" s="198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W956" s="13"/>
      <c r="X956" s="13"/>
      <c r="Y956" s="13"/>
      <c r="Z956" s="13"/>
      <c r="AA956" s="13"/>
      <c r="AB956" s="13"/>
      <c r="AC956" s="13"/>
      <c r="AD956" s="13"/>
    </row>
    <row r="957" spans="1:30" ht="12" customHeight="1">
      <c r="A957" s="198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W957" s="13"/>
      <c r="X957" s="13"/>
      <c r="Y957" s="13"/>
      <c r="Z957" s="13"/>
      <c r="AA957" s="13"/>
      <c r="AB957" s="13"/>
      <c r="AC957" s="13"/>
      <c r="AD957" s="13"/>
    </row>
    <row r="958" spans="1:30" ht="12" customHeight="1">
      <c r="A958" s="198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W958" s="13"/>
      <c r="X958" s="13"/>
      <c r="Y958" s="13"/>
      <c r="Z958" s="13"/>
      <c r="AA958" s="13"/>
      <c r="AB958" s="13"/>
      <c r="AC958" s="13"/>
      <c r="AD958" s="13"/>
    </row>
    <row r="959" spans="1:30" ht="12" customHeight="1">
      <c r="A959" s="198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W959" s="13"/>
      <c r="X959" s="13"/>
      <c r="Y959" s="13"/>
      <c r="Z959" s="13"/>
      <c r="AA959" s="13"/>
      <c r="AB959" s="13"/>
      <c r="AC959" s="13"/>
      <c r="AD959" s="13"/>
    </row>
    <row r="960" spans="1:30" ht="12" customHeight="1">
      <c r="A960" s="198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W960" s="13"/>
      <c r="X960" s="13"/>
      <c r="Y960" s="13"/>
      <c r="Z960" s="13"/>
      <c r="AA960" s="13"/>
      <c r="AB960" s="13"/>
      <c r="AC960" s="13"/>
      <c r="AD960" s="13"/>
    </row>
    <row r="961" spans="1:30" ht="12" customHeight="1">
      <c r="A961" s="198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W961" s="13"/>
      <c r="X961" s="13"/>
      <c r="Y961" s="13"/>
      <c r="Z961" s="13"/>
      <c r="AA961" s="13"/>
      <c r="AB961" s="13"/>
      <c r="AC961" s="13"/>
      <c r="AD961" s="13"/>
    </row>
    <row r="962" spans="1:30" ht="12" customHeight="1">
      <c r="A962" s="198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W962" s="13"/>
      <c r="X962" s="13"/>
      <c r="Y962" s="13"/>
      <c r="Z962" s="13"/>
      <c r="AA962" s="13"/>
      <c r="AB962" s="13"/>
      <c r="AC962" s="13"/>
      <c r="AD962" s="13"/>
    </row>
    <row r="963" spans="1:30" ht="12" customHeight="1">
      <c r="A963" s="198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W963" s="13"/>
      <c r="X963" s="13"/>
      <c r="Y963" s="13"/>
      <c r="Z963" s="13"/>
      <c r="AA963" s="13"/>
      <c r="AB963" s="13"/>
      <c r="AC963" s="13"/>
      <c r="AD963" s="13"/>
    </row>
    <row r="964" spans="1:30" ht="12" customHeight="1">
      <c r="A964" s="198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W964" s="13"/>
      <c r="X964" s="13"/>
      <c r="Y964" s="13"/>
      <c r="Z964" s="13"/>
      <c r="AA964" s="13"/>
      <c r="AB964" s="13"/>
      <c r="AC964" s="13"/>
      <c r="AD964" s="13"/>
    </row>
    <row r="965" spans="1:30" ht="12" customHeight="1">
      <c r="A965" s="198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W965" s="13"/>
      <c r="X965" s="13"/>
      <c r="Y965" s="13"/>
      <c r="Z965" s="13"/>
      <c r="AA965" s="13"/>
      <c r="AB965" s="13"/>
      <c r="AC965" s="13"/>
      <c r="AD965" s="13"/>
    </row>
    <row r="966" spans="1:30" ht="12" customHeight="1">
      <c r="A966" s="198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W966" s="13"/>
      <c r="X966" s="13"/>
      <c r="Y966" s="13"/>
      <c r="Z966" s="13"/>
      <c r="AA966" s="13"/>
      <c r="AB966" s="13"/>
      <c r="AC966" s="13"/>
      <c r="AD966" s="13"/>
    </row>
    <row r="967" spans="1:30" ht="12" customHeight="1">
      <c r="A967" s="198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W967" s="13"/>
      <c r="X967" s="13"/>
      <c r="Y967" s="13"/>
      <c r="Z967" s="13"/>
      <c r="AA967" s="13"/>
      <c r="AB967" s="13"/>
      <c r="AC967" s="13"/>
      <c r="AD967" s="13"/>
    </row>
    <row r="968" spans="1:30" ht="12" customHeight="1">
      <c r="A968" s="198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W968" s="13"/>
      <c r="X968" s="13"/>
      <c r="Y968" s="13"/>
      <c r="Z968" s="13"/>
      <c r="AA968" s="13"/>
      <c r="AB968" s="13"/>
      <c r="AC968" s="13"/>
      <c r="AD968" s="13"/>
    </row>
    <row r="969" spans="1:30" ht="12" customHeight="1">
      <c r="A969" s="198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W969" s="13"/>
      <c r="X969" s="13"/>
      <c r="Y969" s="13"/>
      <c r="Z969" s="13"/>
      <c r="AA969" s="13"/>
      <c r="AB969" s="13"/>
      <c r="AC969" s="13"/>
      <c r="AD969" s="13"/>
    </row>
    <row r="970" spans="1:30" ht="12" customHeight="1">
      <c r="A970" s="198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W970" s="13"/>
      <c r="X970" s="13"/>
      <c r="Y970" s="13"/>
      <c r="Z970" s="13"/>
      <c r="AA970" s="13"/>
      <c r="AB970" s="13"/>
      <c r="AC970" s="13"/>
      <c r="AD970" s="13"/>
    </row>
    <row r="971" spans="1:30" ht="12" customHeight="1">
      <c r="A971" s="198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W971" s="13"/>
      <c r="X971" s="13"/>
      <c r="Y971" s="13"/>
      <c r="Z971" s="13"/>
      <c r="AA971" s="13"/>
      <c r="AB971" s="13"/>
      <c r="AC971" s="13"/>
      <c r="AD971" s="13"/>
    </row>
    <row r="972" spans="1:30" ht="12" customHeight="1">
      <c r="A972" s="198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W972" s="13"/>
      <c r="X972" s="13"/>
      <c r="Y972" s="13"/>
      <c r="Z972" s="13"/>
      <c r="AA972" s="13"/>
      <c r="AB972" s="13"/>
      <c r="AC972" s="13"/>
      <c r="AD972" s="13"/>
    </row>
    <row r="973" spans="1:30" ht="12" customHeight="1">
      <c r="A973" s="198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W973" s="13"/>
      <c r="X973" s="13"/>
      <c r="Y973" s="13"/>
      <c r="Z973" s="13"/>
      <c r="AA973" s="13"/>
      <c r="AB973" s="13"/>
      <c r="AC973" s="13"/>
      <c r="AD973" s="13"/>
    </row>
    <row r="974" spans="1:30" ht="12" customHeight="1">
      <c r="A974" s="198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W974" s="13"/>
      <c r="X974" s="13"/>
      <c r="Y974" s="13"/>
      <c r="Z974" s="13"/>
      <c r="AA974" s="13"/>
      <c r="AB974" s="13"/>
      <c r="AC974" s="13"/>
      <c r="AD974" s="13"/>
    </row>
    <row r="975" spans="1:30" ht="12" customHeight="1">
      <c r="A975" s="198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W975" s="13"/>
      <c r="X975" s="13"/>
      <c r="Y975" s="13"/>
      <c r="Z975" s="13"/>
      <c r="AA975" s="13"/>
      <c r="AB975" s="13"/>
      <c r="AC975" s="13"/>
      <c r="AD975" s="13"/>
    </row>
    <row r="976" spans="1:30" ht="12" customHeight="1">
      <c r="A976" s="198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W976" s="13"/>
      <c r="X976" s="13"/>
      <c r="Y976" s="13"/>
      <c r="Z976" s="13"/>
      <c r="AA976" s="13"/>
      <c r="AB976" s="13"/>
      <c r="AC976" s="13"/>
      <c r="AD976" s="13"/>
    </row>
    <row r="977" spans="1:30" ht="12" customHeight="1">
      <c r="A977" s="198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W977" s="13"/>
      <c r="X977" s="13"/>
      <c r="Y977" s="13"/>
      <c r="Z977" s="13"/>
      <c r="AA977" s="13"/>
      <c r="AB977" s="13"/>
      <c r="AC977" s="13"/>
      <c r="AD977" s="13"/>
    </row>
    <row r="978" spans="1:30" ht="12" customHeight="1">
      <c r="A978" s="198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W978" s="13"/>
      <c r="X978" s="13"/>
      <c r="Y978" s="13"/>
      <c r="Z978" s="13"/>
      <c r="AA978" s="13"/>
      <c r="AB978" s="13"/>
      <c r="AC978" s="13"/>
      <c r="AD978" s="13"/>
    </row>
    <row r="979" spans="1:30" ht="12" customHeight="1">
      <c r="A979" s="198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W979" s="13"/>
      <c r="X979" s="13"/>
      <c r="Y979" s="13"/>
      <c r="Z979" s="13"/>
      <c r="AA979" s="13"/>
      <c r="AB979" s="13"/>
      <c r="AC979" s="13"/>
      <c r="AD979" s="13"/>
    </row>
    <row r="980" spans="1:30" ht="12" customHeight="1">
      <c r="A980" s="198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W980" s="13"/>
      <c r="X980" s="13"/>
      <c r="Y980" s="13"/>
      <c r="Z980" s="13"/>
      <c r="AA980" s="13"/>
      <c r="AB980" s="13"/>
      <c r="AC980" s="13"/>
      <c r="AD980" s="13"/>
    </row>
    <row r="981" spans="1:30" ht="12" customHeight="1">
      <c r="A981" s="198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W981" s="13"/>
      <c r="X981" s="13"/>
      <c r="Y981" s="13"/>
      <c r="Z981" s="13"/>
      <c r="AA981" s="13"/>
      <c r="AB981" s="13"/>
      <c r="AC981" s="13"/>
      <c r="AD981" s="13"/>
    </row>
    <row r="982" spans="1:30" ht="12" customHeight="1">
      <c r="A982" s="198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W982" s="13"/>
      <c r="X982" s="13"/>
      <c r="Y982" s="13"/>
      <c r="Z982" s="13"/>
      <c r="AA982" s="13"/>
      <c r="AB982" s="13"/>
      <c r="AC982" s="13"/>
      <c r="AD982" s="13"/>
    </row>
    <row r="983" spans="1:30" ht="12" customHeight="1">
      <c r="A983" s="198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W983" s="13"/>
      <c r="X983" s="13"/>
      <c r="Y983" s="13"/>
      <c r="Z983" s="13"/>
      <c r="AA983" s="13"/>
      <c r="AB983" s="13"/>
      <c r="AC983" s="13"/>
      <c r="AD983" s="13"/>
    </row>
    <row r="984" spans="1:30" ht="12" customHeight="1">
      <c r="A984" s="198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W984" s="13"/>
      <c r="X984" s="13"/>
      <c r="Y984" s="13"/>
      <c r="Z984" s="13"/>
      <c r="AA984" s="13"/>
      <c r="AB984" s="13"/>
      <c r="AC984" s="13"/>
      <c r="AD984" s="13"/>
    </row>
    <row r="985" spans="1:30" ht="12" customHeight="1">
      <c r="A985" s="198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W985" s="13"/>
      <c r="X985" s="13"/>
      <c r="Y985" s="13"/>
      <c r="Z985" s="13"/>
      <c r="AA985" s="13"/>
      <c r="AB985" s="13"/>
      <c r="AC985" s="13"/>
      <c r="AD985" s="13"/>
    </row>
    <row r="986" spans="1:30" ht="12" customHeight="1">
      <c r="A986" s="198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W986" s="13"/>
      <c r="X986" s="13"/>
      <c r="Y986" s="13"/>
      <c r="Z986" s="13"/>
      <c r="AA986" s="13"/>
      <c r="AB986" s="13"/>
      <c r="AC986" s="13"/>
      <c r="AD986" s="13"/>
    </row>
    <row r="987" spans="1:30" ht="12" customHeight="1">
      <c r="A987" s="198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W987" s="13"/>
      <c r="X987" s="13"/>
      <c r="Y987" s="13"/>
      <c r="Z987" s="13"/>
      <c r="AA987" s="13"/>
      <c r="AB987" s="13"/>
      <c r="AC987" s="13"/>
      <c r="AD987" s="13"/>
    </row>
    <row r="988" spans="1:30" ht="12" customHeight="1">
      <c r="A988" s="198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W988" s="13"/>
      <c r="X988" s="13"/>
      <c r="Y988" s="13"/>
      <c r="Z988" s="13"/>
      <c r="AA988" s="13"/>
      <c r="AB988" s="13"/>
      <c r="AC988" s="13"/>
      <c r="AD988" s="13"/>
    </row>
    <row r="989" spans="1:30" ht="12" customHeight="1">
      <c r="A989" s="198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W989" s="13"/>
      <c r="X989" s="13"/>
      <c r="Y989" s="13"/>
      <c r="Z989" s="13"/>
      <c r="AA989" s="13"/>
      <c r="AB989" s="13"/>
      <c r="AC989" s="13"/>
      <c r="AD989" s="13"/>
    </row>
    <row r="990" spans="1:30" ht="12" customHeight="1">
      <c r="A990" s="198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W990" s="13"/>
      <c r="X990" s="13"/>
      <c r="Y990" s="13"/>
      <c r="Z990" s="13"/>
      <c r="AA990" s="13"/>
      <c r="AB990" s="13"/>
      <c r="AC990" s="13"/>
      <c r="AD990" s="13"/>
    </row>
    <row r="991" spans="1:30" ht="12" customHeight="1">
      <c r="A991" s="198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W991" s="13"/>
      <c r="X991" s="13"/>
      <c r="Y991" s="13"/>
      <c r="Z991" s="13"/>
      <c r="AA991" s="13"/>
      <c r="AB991" s="13"/>
      <c r="AC991" s="13"/>
      <c r="AD991" s="13"/>
    </row>
    <row r="992" spans="1:30" ht="12" customHeight="1">
      <c r="A992" s="198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W992" s="13"/>
      <c r="X992" s="13"/>
      <c r="Y992" s="13"/>
      <c r="Z992" s="13"/>
      <c r="AA992" s="13"/>
      <c r="AB992" s="13"/>
      <c r="AC992" s="13"/>
      <c r="AD992" s="13"/>
    </row>
    <row r="993" spans="1:30" ht="12" customHeight="1">
      <c r="A993" s="198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W993" s="13"/>
      <c r="X993" s="13"/>
      <c r="Y993" s="13"/>
      <c r="Z993" s="13"/>
      <c r="AA993" s="13"/>
      <c r="AB993" s="13"/>
      <c r="AC993" s="13"/>
      <c r="AD993" s="13"/>
    </row>
    <row r="994" spans="1:30" ht="12" customHeight="1">
      <c r="A994" s="198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W994" s="13"/>
      <c r="X994" s="13"/>
      <c r="Y994" s="13"/>
      <c r="Z994" s="13"/>
      <c r="AA994" s="13"/>
      <c r="AB994" s="13"/>
      <c r="AC994" s="13"/>
      <c r="AD994" s="13"/>
    </row>
    <row r="995" spans="1:30" ht="12" customHeight="1">
      <c r="A995" s="198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W995" s="13"/>
      <c r="X995" s="13"/>
      <c r="Y995" s="13"/>
      <c r="Z995" s="13"/>
      <c r="AA995" s="13"/>
      <c r="AB995" s="13"/>
      <c r="AC995" s="13"/>
      <c r="AD995" s="13"/>
    </row>
    <row r="996" spans="1:30" ht="12" customHeight="1">
      <c r="A996" s="198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W996" s="13"/>
      <c r="X996" s="13"/>
      <c r="Y996" s="13"/>
      <c r="Z996" s="13"/>
      <c r="AA996" s="13"/>
      <c r="AB996" s="13"/>
      <c r="AC996" s="13"/>
      <c r="AD996" s="13"/>
    </row>
    <row r="997" spans="1:30" ht="12" customHeight="1">
      <c r="A997" s="198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W997" s="13"/>
      <c r="X997" s="13"/>
      <c r="Y997" s="13"/>
      <c r="Z997" s="13"/>
      <c r="AA997" s="13"/>
      <c r="AB997" s="13"/>
      <c r="AC997" s="13"/>
      <c r="AD997" s="13"/>
    </row>
    <row r="998" spans="1:30" ht="12" customHeight="1">
      <c r="A998" s="198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W998" s="13"/>
      <c r="X998" s="13"/>
      <c r="Y998" s="13"/>
      <c r="Z998" s="13"/>
      <c r="AA998" s="13"/>
      <c r="AB998" s="13"/>
      <c r="AC998" s="13"/>
      <c r="AD998" s="13"/>
    </row>
    <row r="999" spans="1:30" ht="12" customHeight="1">
      <c r="A999" s="198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W999" s="13"/>
      <c r="X999" s="13"/>
      <c r="Y999" s="13"/>
      <c r="Z999" s="13"/>
      <c r="AA999" s="13"/>
      <c r="AB999" s="13"/>
      <c r="AC999" s="13"/>
      <c r="AD999" s="13"/>
    </row>
  </sheetData>
  <mergeCells count="15">
    <mergeCell ref="A1:H1"/>
    <mergeCell ref="A2:C2"/>
    <mergeCell ref="A3:C3"/>
    <mergeCell ref="A4:A5"/>
    <mergeCell ref="H4:I4"/>
    <mergeCell ref="A84:U84"/>
    <mergeCell ref="D2:H2"/>
    <mergeCell ref="D3:H3"/>
    <mergeCell ref="T4:U4"/>
    <mergeCell ref="W4:X4"/>
    <mergeCell ref="J4:K4"/>
    <mergeCell ref="L4:M4"/>
    <mergeCell ref="N4:O4"/>
    <mergeCell ref="P4:Q4"/>
    <mergeCell ref="R4:S4"/>
  </mergeCells>
  <dataValidations count="1">
    <dataValidation type="list" allowBlank="1" showInputMessage="1" showErrorMessage="1" prompt="Error - Select a BHA Sector" sqref="H4 J4 L4 N4" xr:uid="{00000000-0002-0000-0200-000000000000}">
      <formula1>"Agriculture,Economic Recovery and Market Systems,Food Assistance,Health,HCIMA,HPSAA,Logistics and Support,Monitoring and Evaluation,Multipurpose Cash Assistance,NHTR,Nutrition,Protection,DRRPP,Shelter and Settlements,WASH"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</vt:lpstr>
      <vt:lpstr>Sample Summary</vt:lpstr>
      <vt:lpstr>Sample Detailed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USAID/BHA</dc:creator>
  <cp:lastModifiedBy>MRooney</cp:lastModifiedBy>
  <dcterms:created xsi:type="dcterms:W3CDTF">2006-12-01T17:15:06Z</dcterms:created>
  <dcterms:modified xsi:type="dcterms:W3CDTF">2020-12-30T16:03:25Z</dcterms:modified>
</cp:coreProperties>
</file>