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segueda\Desktop\CENTRO DE PRODUCTIVIDAD\"/>
    </mc:Choice>
  </mc:AlternateContent>
  <bookViews>
    <workbookView xWindow="120" yWindow="45" windowWidth="20370" windowHeight="8160"/>
  </bookViews>
  <sheets>
    <sheet name="INICIO" sheetId="5" r:id="rId1"/>
    <sheet name="COSTOS" sheetId="1" r:id="rId2"/>
    <sheet name="INGRESOS" sheetId="4" r:id="rId3"/>
    <sheet name="INTEGRACION DEL COSTO" sheetId="2" r:id="rId4"/>
    <sheet name="Actual" sheetId="6" r:id="rId5"/>
    <sheet name="Equilibrio" sheetId="7" r:id="rId6"/>
    <sheet name="Ideal" sheetId="8" r:id="rId7"/>
  </sheets>
  <calcPr calcId="162913"/>
</workbook>
</file>

<file path=xl/calcChain.xml><?xml version="1.0" encoding="utf-8"?>
<calcChain xmlns="http://schemas.openxmlformats.org/spreadsheetml/2006/main">
  <c r="F47" i="1" l="1"/>
  <c r="F46" i="1"/>
  <c r="F45" i="1"/>
  <c r="F44" i="1"/>
  <c r="F42" i="1"/>
  <c r="F41" i="1"/>
  <c r="F37" i="1"/>
  <c r="F36" i="1"/>
  <c r="B4" i="6" l="1"/>
  <c r="B3" i="6"/>
  <c r="D5" i="6"/>
  <c r="C5" i="6" l="1"/>
  <c r="F35" i="1" l="1"/>
  <c r="E28" i="1"/>
  <c r="C3" i="2" l="1"/>
  <c r="C19" i="4"/>
  <c r="D6" i="6" s="1"/>
  <c r="C6" i="6" l="1"/>
  <c r="D7" i="6"/>
  <c r="B3" i="8"/>
  <c r="B3" i="7"/>
  <c r="A23" i="1"/>
  <c r="E23" i="1" s="1"/>
  <c r="F23" i="1" s="1"/>
  <c r="A17" i="1"/>
  <c r="E17" i="1" s="1"/>
  <c r="F17" i="1" s="1"/>
  <c r="A9" i="1"/>
  <c r="E9" i="1" s="1"/>
  <c r="F9" i="1" s="1"/>
  <c r="F43" i="1"/>
  <c r="F39" i="1"/>
  <c r="F38" i="1"/>
  <c r="F34" i="1"/>
  <c r="F33" i="1"/>
  <c r="F32" i="1"/>
  <c r="F31" i="1"/>
  <c r="F30" i="1"/>
  <c r="F28" i="1"/>
  <c r="E22" i="1"/>
  <c r="F22" i="1" s="1"/>
  <c r="E16" i="1"/>
  <c r="F16" i="1" s="1"/>
  <c r="E15" i="1"/>
  <c r="F15" i="1" s="1"/>
  <c r="E14" i="1"/>
  <c r="F14" i="1" s="1"/>
  <c r="E6" i="1"/>
  <c r="F6" i="1" s="1"/>
  <c r="E8" i="1"/>
  <c r="F8" i="1" s="1"/>
  <c r="E7" i="1"/>
  <c r="F7" i="1" s="1"/>
  <c r="C7" i="6" l="1"/>
  <c r="D40" i="1"/>
  <c r="E8" i="2" s="1"/>
  <c r="D27" i="1"/>
  <c r="E7" i="2" s="1"/>
  <c r="D20" i="1"/>
  <c r="E20" i="1" s="1"/>
  <c r="F20" i="1" s="1"/>
  <c r="D25" i="1"/>
  <c r="E25" i="1" s="1"/>
  <c r="F25" i="1" s="1"/>
  <c r="D11" i="1"/>
  <c r="E11" i="1" s="1"/>
  <c r="F11" i="1" s="1"/>
  <c r="D10" i="1"/>
  <c r="E10" i="1" s="1"/>
  <c r="F10" i="1" s="1"/>
  <c r="D12" i="1"/>
  <c r="D18" i="1"/>
  <c r="E18" i="1" s="1"/>
  <c r="F18" i="1" s="1"/>
  <c r="D19" i="1"/>
  <c r="E19" i="1" s="1"/>
  <c r="F19" i="1" s="1"/>
  <c r="D24" i="1"/>
  <c r="E24" i="1" s="1"/>
  <c r="F24" i="1" s="1"/>
  <c r="D26" i="1"/>
  <c r="E26" i="1" s="1"/>
  <c r="F26" i="1" s="1"/>
  <c r="E12" i="1" l="1"/>
  <c r="F12" i="1" s="1"/>
  <c r="D5" i="1" s="1"/>
  <c r="D21" i="1"/>
  <c r="D13" i="1"/>
  <c r="D5" i="2" l="1"/>
  <c r="D4" i="1"/>
  <c r="D6" i="2"/>
  <c r="E4" i="2" l="1"/>
  <c r="E10" i="2" s="1"/>
  <c r="D8" i="6" s="1"/>
  <c r="C8" i="6" l="1"/>
  <c r="D6" i="7"/>
  <c r="D9" i="6"/>
  <c r="E12" i="2"/>
  <c r="C6" i="8" s="1"/>
  <c r="D6" i="8" s="1"/>
  <c r="C6" i="7" l="1"/>
  <c r="B4" i="7"/>
  <c r="C9" i="6"/>
  <c r="C10" i="6" s="1"/>
  <c r="C5" i="7" l="1"/>
  <c r="B4" i="8"/>
  <c r="C5" i="8" s="1"/>
  <c r="D5" i="8" l="1"/>
  <c r="D7" i="8" s="1"/>
  <c r="C7" i="8"/>
  <c r="C8" i="8" s="1"/>
  <c r="D5" i="7"/>
  <c r="D7" i="7" s="1"/>
  <c r="C7" i="7"/>
  <c r="C8" i="7" s="1"/>
</calcChain>
</file>

<file path=xl/sharedStrings.xml><?xml version="1.0" encoding="utf-8"?>
<sst xmlns="http://schemas.openxmlformats.org/spreadsheetml/2006/main" count="126" uniqueCount="96">
  <si>
    <t>CONCEPTO</t>
  </si>
  <si>
    <t>COSTOS DIRECTOS</t>
  </si>
  <si>
    <t>SALARIOS DE FONTANEROS Y PEONES</t>
  </si>
  <si>
    <t>Fontaneros</t>
  </si>
  <si>
    <t>No.</t>
  </si>
  <si>
    <t>Jornaleros</t>
  </si>
  <si>
    <t>Jefe de Fontaneros</t>
  </si>
  <si>
    <t xml:space="preserve">Prestaciones: IGSS Patronal (10.67%); Plan de Prestaciones del Empleado Municipal Patronal (10%); Vacaciones (8.33%) Total 29% </t>
  </si>
  <si>
    <t>SALARIOS ADMINISTRATIVOS OMAS</t>
  </si>
  <si>
    <t>Encargado</t>
  </si>
  <si>
    <t>Asistente</t>
  </si>
  <si>
    <t>SALARIO RECEPTORIA</t>
  </si>
  <si>
    <t>Receptoras</t>
  </si>
  <si>
    <t>Bonificación Anual (Bono 14)</t>
  </si>
  <si>
    <t xml:space="preserve">Aguinaldo </t>
  </si>
  <si>
    <t>COSTO DE PRESTACION DEL SERVICIO</t>
  </si>
  <si>
    <t>COSTO ANUAL</t>
  </si>
  <si>
    <t>SUB-TOTAL</t>
  </si>
  <si>
    <t>COSTOS PRESTACION DEL SERVICIO</t>
  </si>
  <si>
    <t>COSTO GENERAL ANUAL</t>
  </si>
  <si>
    <t>USUARIOS DEL SERVICIO DE AGUA</t>
  </si>
  <si>
    <t>MENSUAL</t>
  </si>
  <si>
    <t>ANUAL</t>
  </si>
  <si>
    <t>SUBSIDIO MUNICIPAL</t>
  </si>
  <si>
    <t>PORCENTAJE DE SUBSIDIO</t>
  </si>
  <si>
    <t>SITUACION ACTUAL</t>
  </si>
  <si>
    <t>SITUACION IDEAL</t>
  </si>
  <si>
    <t>Administrativos</t>
  </si>
  <si>
    <t>Técnicos</t>
  </si>
  <si>
    <t>COSTO GENERAL MENSUAL</t>
  </si>
  <si>
    <t>A</t>
  </si>
  <si>
    <t>B</t>
  </si>
  <si>
    <t>C</t>
  </si>
  <si>
    <t>Cuenta</t>
  </si>
  <si>
    <t>Concepto</t>
  </si>
  <si>
    <t>13.02.60.06</t>
  </si>
  <si>
    <t>Concesion del servicio de agua (pajas de agua)</t>
  </si>
  <si>
    <t>13.02.60.09</t>
  </si>
  <si>
    <t>Reconexion de agua potable</t>
  </si>
  <si>
    <t>14.01.90.03</t>
  </si>
  <si>
    <t>Venta de contadores de agua</t>
  </si>
  <si>
    <t>14.02.40.01</t>
  </si>
  <si>
    <t>Canon de Agua</t>
  </si>
  <si>
    <t>INGRESOS ANUALES</t>
  </si>
  <si>
    <t>INGRESO POR CANON DE AGUA</t>
  </si>
  <si>
    <t>(+) OTROS INGRESOS</t>
  </si>
  <si>
    <t>Bonificacion Mensual</t>
  </si>
  <si>
    <t>usuarios</t>
  </si>
  <si>
    <t>USUARIOS DEL SERVICIO</t>
  </si>
  <si>
    <t>11.06.10.06</t>
  </si>
  <si>
    <t>Multas de Agua Potable</t>
  </si>
  <si>
    <t>13.02.60.32</t>
  </si>
  <si>
    <t>Titulos propiedada servicio de agua</t>
  </si>
  <si>
    <t>14.02.40.06</t>
  </si>
  <si>
    <t>Exceso de Agua</t>
  </si>
  <si>
    <t>Parciales
mensuales</t>
  </si>
  <si>
    <t>Totales
anuales</t>
  </si>
  <si>
    <t>*Fuente ejecución presupuestaria anual percibido</t>
  </si>
  <si>
    <t>TASA PROPUESTA (30 M3)</t>
  </si>
  <si>
    <t>SITUACION SIN SUBSIDIO</t>
  </si>
  <si>
    <t>SUPERAVIT MUNICIPAL</t>
  </si>
  <si>
    <t>PORCENTAJE DE SUPERAVIT</t>
  </si>
  <si>
    <t>*Ingresos percibidos y egresos ejecutados mensuales y anuales</t>
  </si>
  <si>
    <t>TOTAL INGRESOS*</t>
  </si>
  <si>
    <t>COSTO DEL SERVICIO*</t>
  </si>
  <si>
    <t>**Ingresos estimados y egresos ejecutados mensuales y anuales</t>
  </si>
  <si>
    <t>INGRESOS ESTIMADOS **</t>
  </si>
  <si>
    <t>COSTO DEL SERVICIO **</t>
  </si>
  <si>
    <t>Encargado de sistema de recaudacion (ingreso de lecturas)</t>
  </si>
  <si>
    <r>
      <t xml:space="preserve">Resumen de integración de los costos reales
Agua Potable municipal de </t>
    </r>
    <r>
      <rPr>
        <b/>
        <u/>
        <sz val="12"/>
        <color theme="1"/>
        <rFont val="Gill Sans MT"/>
        <family val="2"/>
      </rPr>
      <t>Nexos Locales de Quetzaltenango</t>
    </r>
  </si>
  <si>
    <t>Energía Electrica</t>
  </si>
  <si>
    <t xml:space="preserve">Costo del recibo 7-B utilizado incluye viáticos y transporte </t>
  </si>
  <si>
    <t>GASTOS GENERALES DE LA OMAS</t>
  </si>
  <si>
    <t>GASTOS GENERALES OMAS</t>
  </si>
  <si>
    <t>Mantenimiento, compra y reparaciones del sistema de agua</t>
  </si>
  <si>
    <t>DIRECTOR FINANCIERO</t>
  </si>
  <si>
    <t>F:__________________________</t>
  </si>
  <si>
    <t>TASA AUTORIZADA (30 M3) DOMICILIAR</t>
  </si>
  <si>
    <t>CUOTA DOMICILIAR</t>
  </si>
  <si>
    <t>TASA PROPUESTA (30 M3) DOMICILIAR</t>
  </si>
  <si>
    <t>Percibido</t>
  </si>
  <si>
    <r>
      <t xml:space="preserve">CENTRO DE PRODUCTIVIDAD
Agua Potable municipal de </t>
    </r>
    <r>
      <rPr>
        <b/>
        <u/>
        <sz val="12"/>
        <color theme="1"/>
        <rFont val="Gill Sans MT"/>
        <family val="2"/>
      </rPr>
      <t xml:space="preserve">Nexos Locales de Quetzaltenango
</t>
    </r>
    <r>
      <rPr>
        <b/>
        <sz val="12"/>
        <color theme="1"/>
        <rFont val="Gill Sans MT"/>
        <family val="2"/>
      </rPr>
      <t>Situacion Actual</t>
    </r>
  </si>
  <si>
    <r>
      <t xml:space="preserve">CENTRO DE PRODUCTIVIDAD
Agua Potable municipal de </t>
    </r>
    <r>
      <rPr>
        <b/>
        <u/>
        <sz val="12"/>
        <color theme="1"/>
        <rFont val="Gill Sans MT"/>
        <family val="2"/>
      </rPr>
      <t xml:space="preserve">Nexos Locales de Quetzaltenango
</t>
    </r>
    <r>
      <rPr>
        <b/>
        <sz val="12"/>
        <color theme="1"/>
        <rFont val="Gill Sans MT"/>
        <family val="2"/>
      </rPr>
      <t>Punto de Equilibrio</t>
    </r>
  </si>
  <si>
    <r>
      <t xml:space="preserve">CENTRO DE PRODUCTIVIDAD
Agua Potable municipal de </t>
    </r>
    <r>
      <rPr>
        <b/>
        <u/>
        <sz val="12"/>
        <color theme="1"/>
        <rFont val="Gill Sans MT"/>
        <family val="2"/>
      </rPr>
      <t xml:space="preserve">Nexos Locales de Quetzaltenango
</t>
    </r>
    <r>
      <rPr>
        <b/>
        <sz val="12"/>
        <color theme="1"/>
        <rFont val="Gill Sans MT"/>
        <family val="2"/>
      </rPr>
      <t>Situación Ideal</t>
    </r>
  </si>
  <si>
    <t>Cemento</t>
  </si>
  <si>
    <t>Elementos y compuestos Quimicos</t>
  </si>
  <si>
    <t>Productos de Nylon, Vinil y PCV</t>
  </si>
  <si>
    <t>Productos Siderurgicos</t>
  </si>
  <si>
    <t>Herramientas menores</t>
  </si>
  <si>
    <t>Utiles accesorios y materiales electricos</t>
  </si>
  <si>
    <t xml:space="preserve"> </t>
  </si>
  <si>
    <t>Utiles de Oficina</t>
  </si>
  <si>
    <t>Pepel de Esctritorio</t>
  </si>
  <si>
    <t>Tintes, Pinturas y Colorantes</t>
  </si>
  <si>
    <r>
      <t xml:space="preserve">Municipalidad de: </t>
    </r>
    <r>
      <rPr>
        <b/>
        <u/>
        <sz val="12"/>
        <color theme="1"/>
        <rFont val="Gill Sans MT"/>
        <family val="2"/>
      </rPr>
      <t>Nexos Locales</t>
    </r>
    <r>
      <rPr>
        <b/>
        <sz val="12"/>
        <color theme="1"/>
        <rFont val="Gill Sans MT"/>
        <family val="2"/>
      </rPr>
      <t xml:space="preserve"> del departamento de </t>
    </r>
    <r>
      <rPr>
        <b/>
        <u/>
        <sz val="12"/>
        <color theme="1"/>
        <rFont val="Gill Sans MT"/>
        <family val="2"/>
      </rPr>
      <t>Quetzaltenango</t>
    </r>
    <r>
      <rPr>
        <b/>
        <sz val="12"/>
        <color theme="1"/>
        <rFont val="Gill Sans MT"/>
        <family val="2"/>
      </rPr>
      <t xml:space="preserve">
Centro de Costos del Servicio de Agua Potable
Año 2,019
cifras en Quetzaltes</t>
    </r>
  </si>
  <si>
    <t>INGRESOS ANUALES
SERVICIO DE AGUA POTABLE
AÑO 2,019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</si>
</sst>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Q&quot;* #,##0.00_);_(&quot;Q&quot;* \(#,##0.00\);_(&quot;Q&quot;* &quot;-&quot;??_);_(@_)"/>
    <numFmt numFmtId="165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b/>
      <sz val="11"/>
      <color theme="1"/>
      <name val="Gill Sans MT"/>
      <family val="2"/>
    </font>
    <font>
      <i/>
      <sz val="11"/>
      <color theme="1"/>
      <name val="Gill Sans MT"/>
      <family val="2"/>
    </font>
    <font>
      <b/>
      <sz val="12"/>
      <color theme="1"/>
      <name val="Gill Sans MT"/>
      <family val="2"/>
    </font>
    <font>
      <sz val="12"/>
      <color theme="1"/>
      <name val="Gill Sans MT"/>
      <family val="2"/>
    </font>
    <font>
      <b/>
      <sz val="12"/>
      <color rgb="FFFF0000"/>
      <name val="Gill Sans MT"/>
      <family val="2"/>
    </font>
    <font>
      <b/>
      <i/>
      <sz val="12"/>
      <color theme="1"/>
      <name val="Gill Sans MT"/>
      <family val="2"/>
    </font>
    <font>
      <b/>
      <sz val="14"/>
      <color theme="1"/>
      <name val="Gill Sans MT"/>
      <family val="2"/>
    </font>
    <font>
      <sz val="14"/>
      <name val="Gill Sans MT"/>
      <family val="2"/>
    </font>
    <font>
      <b/>
      <i/>
      <sz val="10"/>
      <color theme="1"/>
      <name val="Gill Sans MT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b/>
      <sz val="14"/>
      <color rgb="FFFF0000"/>
      <name val="Gill Sans MT"/>
      <family val="2"/>
    </font>
    <font>
      <b/>
      <sz val="18"/>
      <color rgb="FFFF0000"/>
      <name val="Gill Sans MT"/>
      <family val="2"/>
    </font>
    <font>
      <b/>
      <sz val="12"/>
      <name val="Gill Sans MT"/>
      <family val="2"/>
    </font>
    <font>
      <b/>
      <sz val="16"/>
      <color theme="1"/>
      <name val="Gill Sans MT"/>
      <family val="2"/>
    </font>
    <font>
      <b/>
      <sz val="18"/>
      <color theme="1"/>
      <name val="Gill Sans MT"/>
      <family val="2"/>
    </font>
    <font>
      <b/>
      <u/>
      <sz val="12"/>
      <color theme="1"/>
      <name val="Gill Sans MT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1">
    <xf numFmtId="0" fontId="0" fillId="0" borderId="0" xfId="0"/>
    <xf numFmtId="0" fontId="2" fillId="0" borderId="0" xfId="0" applyFont="1"/>
    <xf numFmtId="165" fontId="2" fillId="0" borderId="0" xfId="1" applyNumberFormat="1" applyFont="1"/>
    <xf numFmtId="0" fontId="2" fillId="0" borderId="1" xfId="0" applyFont="1" applyBorder="1"/>
    <xf numFmtId="165" fontId="2" fillId="0" borderId="1" xfId="1" applyNumberFormat="1" applyFont="1" applyBorder="1"/>
    <xf numFmtId="165" fontId="2" fillId="0" borderId="2" xfId="1" applyNumberFormat="1" applyFont="1" applyBorder="1"/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6" fillId="0" borderId="0" xfId="0" applyFont="1"/>
    <xf numFmtId="0" fontId="6" fillId="0" borderId="1" xfId="0" applyFont="1" applyBorder="1"/>
    <xf numFmtId="164" fontId="6" fillId="0" borderId="1" xfId="0" applyNumberFormat="1" applyFont="1" applyBorder="1"/>
    <xf numFmtId="165" fontId="6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165" fontId="2" fillId="0" borderId="0" xfId="0" applyNumberFormat="1" applyFont="1" applyBorder="1"/>
    <xf numFmtId="0" fontId="2" fillId="3" borderId="9" xfId="0" applyFont="1" applyFill="1" applyBorder="1"/>
    <xf numFmtId="0" fontId="3" fillId="3" borderId="10" xfId="0" applyFont="1" applyFill="1" applyBorder="1" applyAlignment="1">
      <alignment horizontal="center" vertical="center"/>
    </xf>
    <xf numFmtId="165" fontId="3" fillId="3" borderId="1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165" fontId="3" fillId="2" borderId="1" xfId="1" applyNumberFormat="1" applyFont="1" applyFill="1" applyBorder="1"/>
    <xf numFmtId="0" fontId="8" fillId="6" borderId="1" xfId="0" applyFont="1" applyFill="1" applyBorder="1" applyAlignment="1">
      <alignment horizontal="center"/>
    </xf>
    <xf numFmtId="0" fontId="6" fillId="6" borderId="1" xfId="0" applyFont="1" applyFill="1" applyBorder="1"/>
    <xf numFmtId="0" fontId="6" fillId="6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165" fontId="6" fillId="0" borderId="0" xfId="1" applyNumberFormat="1" applyFont="1"/>
    <xf numFmtId="0" fontId="2" fillId="2" borderId="1" xfId="0" applyFont="1" applyFill="1" applyBorder="1"/>
    <xf numFmtId="165" fontId="3" fillId="2" borderId="1" xfId="0" applyNumberFormat="1" applyFont="1" applyFill="1" applyBorder="1"/>
    <xf numFmtId="0" fontId="7" fillId="0" borderId="1" xfId="0" applyFont="1" applyBorder="1" applyAlignment="1">
      <alignment horizontal="center" vertical="center"/>
    </xf>
    <xf numFmtId="164" fontId="10" fillId="0" borderId="1" xfId="1" applyFont="1" applyBorder="1" applyAlignment="1">
      <alignment vertical="center"/>
    </xf>
    <xf numFmtId="165" fontId="2" fillId="8" borderId="1" xfId="1" applyNumberFormat="1" applyFont="1" applyFill="1" applyBorder="1"/>
    <xf numFmtId="165" fontId="2" fillId="8" borderId="4" xfId="1" applyNumberFormat="1" applyFont="1" applyFill="1" applyBorder="1"/>
    <xf numFmtId="165" fontId="2" fillId="8" borderId="6" xfId="1" applyNumberFormat="1" applyFont="1" applyFill="1" applyBorder="1" applyAlignment="1">
      <alignment horizontal="center" vertical="center"/>
    </xf>
    <xf numFmtId="165" fontId="2" fillId="8" borderId="7" xfId="1" applyNumberFormat="1" applyFont="1" applyFill="1" applyBorder="1" applyAlignment="1">
      <alignment vertical="center"/>
    </xf>
    <xf numFmtId="165" fontId="2" fillId="9" borderId="4" xfId="1" applyNumberFormat="1" applyFont="1" applyFill="1" applyBorder="1"/>
    <xf numFmtId="165" fontId="2" fillId="9" borderId="7" xfId="1" applyNumberFormat="1" applyFont="1" applyFill="1" applyBorder="1"/>
    <xf numFmtId="165" fontId="2" fillId="10" borderId="4" xfId="1" applyNumberFormat="1" applyFont="1" applyFill="1" applyBorder="1"/>
    <xf numFmtId="165" fontId="2" fillId="10" borderId="7" xfId="1" applyNumberFormat="1" applyFont="1" applyFill="1" applyBorder="1"/>
    <xf numFmtId="0" fontId="6" fillId="7" borderId="1" xfId="0" applyFont="1" applyFill="1" applyBorder="1"/>
    <xf numFmtId="0" fontId="5" fillId="4" borderId="2" xfId="0" applyFont="1" applyFill="1" applyBorder="1" applyAlignment="1">
      <alignment horizontal="center" vertical="center"/>
    </xf>
    <xf numFmtId="165" fontId="9" fillId="4" borderId="11" xfId="1" applyNumberFormat="1" applyFont="1" applyFill="1" applyBorder="1"/>
    <xf numFmtId="0" fontId="13" fillId="0" borderId="0" xfId="0" applyFont="1"/>
    <xf numFmtId="165" fontId="2" fillId="8" borderId="21" xfId="1" applyNumberFormat="1" applyFont="1" applyFill="1" applyBorder="1"/>
    <xf numFmtId="165" fontId="2" fillId="8" borderId="22" xfId="1" applyNumberFormat="1" applyFont="1" applyFill="1" applyBorder="1" applyAlignment="1">
      <alignment horizontal="center" vertical="center"/>
    </xf>
    <xf numFmtId="165" fontId="2" fillId="8" borderId="2" xfId="1" applyNumberFormat="1" applyFont="1" applyFill="1" applyBorder="1"/>
    <xf numFmtId="165" fontId="2" fillId="8" borderId="16" xfId="1" applyNumberFormat="1" applyFont="1" applyFill="1" applyBorder="1"/>
    <xf numFmtId="0" fontId="2" fillId="0" borderId="0" xfId="0" applyFont="1" applyAlignment="1">
      <alignment horizontal="center"/>
    </xf>
    <xf numFmtId="165" fontId="2" fillId="9" borderId="2" xfId="1" applyNumberFormat="1" applyFont="1" applyFill="1" applyBorder="1"/>
    <xf numFmtId="165" fontId="2" fillId="9" borderId="16" xfId="1" applyNumberFormat="1" applyFont="1" applyFill="1" applyBorder="1"/>
    <xf numFmtId="165" fontId="2" fillId="10" borderId="16" xfId="1" applyNumberFormat="1" applyFont="1" applyFill="1" applyBorder="1"/>
    <xf numFmtId="0" fontId="3" fillId="0" borderId="19" xfId="0" applyFont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65" fontId="3" fillId="2" borderId="29" xfId="1" applyNumberFormat="1" applyFont="1" applyFill="1" applyBorder="1" applyAlignment="1">
      <alignment horizontal="center" vertical="center" wrapText="1"/>
    </xf>
    <xf numFmtId="165" fontId="3" fillId="2" borderId="30" xfId="1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5" fontId="3" fillId="0" borderId="30" xfId="1" applyNumberFormat="1" applyFont="1" applyBorder="1" applyAlignment="1">
      <alignment horizontal="center" vertical="center" wrapText="1"/>
    </xf>
    <xf numFmtId="164" fontId="16" fillId="0" borderId="14" xfId="0" applyNumberFormat="1" applyFont="1" applyBorder="1" applyAlignment="1">
      <alignment horizontal="center" vertical="center"/>
    </xf>
    <xf numFmtId="0" fontId="8" fillId="11" borderId="1" xfId="0" applyFont="1" applyFill="1" applyBorder="1" applyAlignment="1">
      <alignment horizontal="center"/>
    </xf>
    <xf numFmtId="0" fontId="6" fillId="11" borderId="1" xfId="0" applyFont="1" applyFill="1" applyBorder="1"/>
    <xf numFmtId="0" fontId="6" fillId="11" borderId="1" xfId="0" applyFont="1" applyFill="1" applyBorder="1" applyAlignment="1">
      <alignment horizontal="center"/>
    </xf>
    <xf numFmtId="164" fontId="14" fillId="0" borderId="1" xfId="1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3" fillId="4" borderId="25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3" fillId="5" borderId="25" xfId="0" applyFont="1" applyFill="1" applyBorder="1" applyAlignment="1">
      <alignment horizontal="center"/>
    </xf>
    <xf numFmtId="164" fontId="6" fillId="0" borderId="1" xfId="1" applyFont="1" applyBorder="1"/>
    <xf numFmtId="164" fontId="6" fillId="0" borderId="6" xfId="1" applyFont="1" applyBorder="1"/>
    <xf numFmtId="164" fontId="6" fillId="0" borderId="19" xfId="1" applyFont="1" applyBorder="1"/>
    <xf numFmtId="164" fontId="14" fillId="0" borderId="14" xfId="1" applyFont="1" applyBorder="1" applyAlignment="1">
      <alignment horizontal="center" vertical="center"/>
    </xf>
    <xf numFmtId="164" fontId="16" fillId="0" borderId="14" xfId="1" applyFont="1" applyBorder="1" applyAlignment="1">
      <alignment horizontal="center" vertical="center"/>
    </xf>
    <xf numFmtId="9" fontId="2" fillId="0" borderId="0" xfId="0" applyNumberFormat="1" applyFont="1"/>
    <xf numFmtId="0" fontId="0" fillId="0" borderId="0" xfId="0" applyAlignment="1">
      <alignment horizontal="center"/>
    </xf>
    <xf numFmtId="0" fontId="5" fillId="4" borderId="15" xfId="0" applyFont="1" applyFill="1" applyBorder="1" applyAlignment="1">
      <alignment horizontal="center" vertical="center"/>
    </xf>
    <xf numFmtId="165" fontId="5" fillId="4" borderId="16" xfId="1" applyNumberFormat="1" applyFont="1" applyFill="1" applyBorder="1" applyAlignment="1">
      <alignment horizontal="center" vertical="center" wrapText="1"/>
    </xf>
    <xf numFmtId="0" fontId="6" fillId="7" borderId="3" xfId="0" applyFont="1" applyFill="1" applyBorder="1"/>
    <xf numFmtId="0" fontId="6" fillId="7" borderId="5" xfId="0" applyFont="1" applyFill="1" applyBorder="1"/>
    <xf numFmtId="0" fontId="6" fillId="7" borderId="6" xfId="0" applyFont="1" applyFill="1" applyBorder="1"/>
    <xf numFmtId="0" fontId="5" fillId="0" borderId="13" xfId="0" applyFont="1" applyBorder="1" applyAlignment="1">
      <alignment vertical="center" wrapText="1"/>
    </xf>
    <xf numFmtId="0" fontId="8" fillId="4" borderId="2" xfId="0" applyFont="1" applyFill="1" applyBorder="1" applyAlignment="1">
      <alignment horizontal="center"/>
    </xf>
    <xf numFmtId="0" fontId="6" fillId="4" borderId="2" xfId="0" applyFont="1" applyFill="1" applyBorder="1"/>
    <xf numFmtId="0" fontId="6" fillId="4" borderId="2" xfId="0" applyFont="1" applyFill="1" applyBorder="1" applyAlignment="1">
      <alignment horizontal="center"/>
    </xf>
    <xf numFmtId="165" fontId="6" fillId="13" borderId="4" xfId="1" applyNumberFormat="1" applyFont="1" applyFill="1" applyBorder="1"/>
    <xf numFmtId="165" fontId="6" fillId="13" borderId="7" xfId="1" applyNumberFormat="1" applyFont="1" applyFill="1" applyBorder="1"/>
    <xf numFmtId="164" fontId="14" fillId="13" borderId="4" xfId="1" applyFont="1" applyFill="1" applyBorder="1" applyAlignment="1">
      <alignment horizontal="center" vertical="center"/>
    </xf>
    <xf numFmtId="0" fontId="2" fillId="13" borderId="3" xfId="0" applyFont="1" applyFill="1" applyBorder="1" applyAlignment="1" applyProtection="1">
      <alignment horizontal="center"/>
      <protection locked="0"/>
    </xf>
    <xf numFmtId="165" fontId="2" fillId="13" borderId="20" xfId="1" applyNumberFormat="1" applyFont="1" applyFill="1" applyBorder="1" applyProtection="1">
      <protection locked="0"/>
    </xf>
    <xf numFmtId="165" fontId="2" fillId="13" borderId="21" xfId="1" applyNumberFormat="1" applyFont="1" applyFill="1" applyBorder="1" applyProtection="1">
      <protection locked="0"/>
    </xf>
    <xf numFmtId="165" fontId="2" fillId="13" borderId="1" xfId="1" applyNumberFormat="1" applyFont="1" applyFill="1" applyBorder="1" applyProtection="1">
      <protection locked="0"/>
    </xf>
    <xf numFmtId="165" fontId="2" fillId="13" borderId="6" xfId="1" applyNumberFormat="1" applyFont="1" applyFill="1" applyBorder="1" applyProtection="1">
      <protection locked="0"/>
    </xf>
    <xf numFmtId="165" fontId="2" fillId="13" borderId="2" xfId="1" applyNumberFormat="1" applyFont="1" applyFill="1" applyBorder="1" applyProtection="1">
      <protection locked="0"/>
    </xf>
    <xf numFmtId="0" fontId="15" fillId="13" borderId="19" xfId="0" applyFont="1" applyFill="1" applyBorder="1" applyAlignment="1" applyProtection="1">
      <alignment horizontal="center" vertical="center"/>
      <protection locked="0"/>
    </xf>
    <xf numFmtId="0" fontId="3" fillId="5" borderId="26" xfId="0" applyFont="1" applyFill="1" applyBorder="1" applyAlignment="1">
      <alignment horizontal="center"/>
    </xf>
    <xf numFmtId="0" fontId="3" fillId="5" borderId="27" xfId="0" applyFont="1" applyFill="1" applyBorder="1" applyAlignment="1">
      <alignment horizontal="center"/>
    </xf>
    <xf numFmtId="0" fontId="2" fillId="9" borderId="2" xfId="0" applyFont="1" applyFill="1" applyBorder="1" applyAlignment="1">
      <alignment wrapText="1"/>
    </xf>
    <xf numFmtId="0" fontId="11" fillId="8" borderId="17" xfId="0" applyFont="1" applyFill="1" applyBorder="1" applyAlignment="1">
      <alignment horizontal="center"/>
    </xf>
    <xf numFmtId="0" fontId="11" fillId="8" borderId="20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165" fontId="2" fillId="0" borderId="23" xfId="1" applyNumberFormat="1" applyFont="1" applyBorder="1" applyAlignment="1">
      <alignment horizontal="center"/>
    </xf>
    <xf numFmtId="165" fontId="2" fillId="0" borderId="28" xfId="1" applyNumberFormat="1" applyFont="1" applyBorder="1" applyAlignment="1">
      <alignment horizontal="center"/>
    </xf>
    <xf numFmtId="165" fontId="2" fillId="0" borderId="24" xfId="1" applyNumberFormat="1" applyFont="1" applyBorder="1" applyAlignment="1">
      <alignment horizontal="center"/>
    </xf>
    <xf numFmtId="0" fontId="2" fillId="8" borderId="1" xfId="0" applyFont="1" applyFill="1" applyBorder="1" applyAlignment="1">
      <alignment horizontal="left"/>
    </xf>
    <xf numFmtId="165" fontId="3" fillId="5" borderId="26" xfId="1" applyNumberFormat="1" applyFont="1" applyFill="1" applyBorder="1" applyAlignment="1">
      <alignment horizontal="center"/>
    </xf>
    <xf numFmtId="165" fontId="3" fillId="5" borderId="10" xfId="1" applyNumberFormat="1" applyFont="1" applyFill="1" applyBorder="1" applyAlignment="1">
      <alignment horizontal="center"/>
    </xf>
    <xf numFmtId="165" fontId="3" fillId="5" borderId="11" xfId="1" applyNumberFormat="1" applyFont="1" applyFill="1" applyBorder="1" applyAlignment="1">
      <alignment horizontal="center"/>
    </xf>
    <xf numFmtId="0" fontId="4" fillId="9" borderId="31" xfId="0" applyFont="1" applyFill="1" applyBorder="1" applyAlignment="1">
      <alignment horizontal="center"/>
    </xf>
    <xf numFmtId="0" fontId="4" fillId="9" borderId="32" xfId="0" applyFont="1" applyFill="1" applyBorder="1" applyAlignment="1">
      <alignment horizontal="center"/>
    </xf>
    <xf numFmtId="0" fontId="4" fillId="9" borderId="33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left" wrapText="1"/>
    </xf>
    <xf numFmtId="0" fontId="2" fillId="9" borderId="37" xfId="0" applyFont="1" applyFill="1" applyBorder="1" applyAlignment="1">
      <alignment horizontal="left"/>
    </xf>
    <xf numFmtId="0" fontId="2" fillId="9" borderId="32" xfId="0" applyFont="1" applyFill="1" applyBorder="1" applyAlignment="1">
      <alignment horizontal="left"/>
    </xf>
    <xf numFmtId="0" fontId="2" fillId="9" borderId="21" xfId="0" applyFont="1" applyFill="1" applyBorder="1" applyAlignment="1">
      <alignment horizontal="left"/>
    </xf>
    <xf numFmtId="0" fontId="5" fillId="13" borderId="9" xfId="0" applyFont="1" applyFill="1" applyBorder="1" applyAlignment="1" applyProtection="1">
      <alignment horizontal="center" vertical="center" wrapText="1"/>
      <protection locked="0"/>
    </xf>
    <xf numFmtId="0" fontId="5" fillId="13" borderId="10" xfId="0" applyFont="1" applyFill="1" applyBorder="1" applyAlignment="1" applyProtection="1">
      <alignment horizontal="center" vertical="center"/>
      <protection locked="0"/>
    </xf>
    <xf numFmtId="0" fontId="5" fillId="13" borderId="11" xfId="0" applyFont="1" applyFill="1" applyBorder="1" applyAlignment="1" applyProtection="1">
      <alignment horizontal="center" vertical="center"/>
      <protection locked="0"/>
    </xf>
    <xf numFmtId="165" fontId="12" fillId="8" borderId="17" xfId="1" applyNumberFormat="1" applyFont="1" applyFill="1" applyBorder="1" applyAlignment="1">
      <alignment horizontal="center"/>
    </xf>
    <xf numFmtId="165" fontId="12" fillId="8" borderId="8" xfId="1" applyNumberFormat="1" applyFont="1" applyFill="1" applyBorder="1" applyAlignment="1">
      <alignment horizontal="center"/>
    </xf>
    <xf numFmtId="165" fontId="12" fillId="8" borderId="18" xfId="1" applyNumberFormat="1" applyFont="1" applyFill="1" applyBorder="1" applyAlignment="1">
      <alignment horizontal="center"/>
    </xf>
    <xf numFmtId="165" fontId="5" fillId="2" borderId="26" xfId="1" applyNumberFormat="1" applyFont="1" applyFill="1" applyBorder="1" applyAlignment="1">
      <alignment horizontal="center" vertical="center"/>
    </xf>
    <xf numFmtId="165" fontId="5" fillId="2" borderId="10" xfId="1" applyNumberFormat="1" applyFont="1" applyFill="1" applyBorder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65" fontId="3" fillId="4" borderId="26" xfId="1" applyNumberFormat="1" applyFont="1" applyFill="1" applyBorder="1" applyAlignment="1">
      <alignment horizontal="center"/>
    </xf>
    <xf numFmtId="165" fontId="3" fillId="4" borderId="10" xfId="1" applyNumberFormat="1" applyFont="1" applyFill="1" applyBorder="1" applyAlignment="1">
      <alignment horizontal="center"/>
    </xf>
    <xf numFmtId="165" fontId="3" fillId="4" borderId="11" xfId="1" applyNumberFormat="1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2" fillId="10" borderId="37" xfId="0" applyFont="1" applyFill="1" applyBorder="1" applyAlignment="1">
      <alignment horizontal="left"/>
    </xf>
    <xf numFmtId="0" fontId="2" fillId="10" borderId="32" xfId="0" applyFont="1" applyFill="1" applyBorder="1" applyAlignment="1">
      <alignment horizontal="left"/>
    </xf>
    <xf numFmtId="0" fontId="2" fillId="10" borderId="21" xfId="0" applyFont="1" applyFill="1" applyBorder="1" applyAlignment="1">
      <alignment horizontal="left"/>
    </xf>
    <xf numFmtId="0" fontId="2" fillId="10" borderId="41" xfId="0" applyFont="1" applyFill="1" applyBorder="1" applyAlignment="1">
      <alignment horizontal="left"/>
    </xf>
    <xf numFmtId="0" fontId="2" fillId="10" borderId="42" xfId="0" applyFont="1" applyFill="1" applyBorder="1" applyAlignment="1">
      <alignment horizontal="left"/>
    </xf>
    <xf numFmtId="0" fontId="2" fillId="10" borderId="22" xfId="0" applyFont="1" applyFill="1" applyBorder="1" applyAlignment="1">
      <alignment horizontal="left"/>
    </xf>
    <xf numFmtId="0" fontId="3" fillId="2" borderId="26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left"/>
    </xf>
    <xf numFmtId="0" fontId="2" fillId="10" borderId="39" xfId="0" applyFont="1" applyFill="1" applyBorder="1" applyAlignment="1">
      <alignment horizontal="left"/>
    </xf>
    <xf numFmtId="0" fontId="2" fillId="10" borderId="40" xfId="0" applyFont="1" applyFill="1" applyBorder="1" applyAlignment="1">
      <alignment horizontal="left"/>
    </xf>
    <xf numFmtId="0" fontId="5" fillId="4" borderId="9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left"/>
    </xf>
    <xf numFmtId="0" fontId="5" fillId="13" borderId="12" xfId="0" applyFont="1" applyFill="1" applyBorder="1" applyAlignment="1">
      <alignment horizontal="center" wrapText="1"/>
    </xf>
    <xf numFmtId="0" fontId="5" fillId="13" borderId="13" xfId="0" applyFont="1" applyFill="1" applyBorder="1" applyAlignment="1">
      <alignment horizontal="center"/>
    </xf>
    <xf numFmtId="0" fontId="5" fillId="13" borderId="34" xfId="0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13" borderId="12" xfId="0" applyFont="1" applyFill="1" applyBorder="1" applyAlignment="1">
      <alignment horizontal="center" vertical="center" wrapText="1"/>
    </xf>
    <xf numFmtId="0" fontId="5" fillId="13" borderId="13" xfId="0" applyFont="1" applyFill="1" applyBorder="1" applyAlignment="1">
      <alignment horizontal="center" vertical="center" wrapText="1"/>
    </xf>
    <xf numFmtId="10" fontId="15" fillId="0" borderId="35" xfId="0" applyNumberFormat="1" applyFont="1" applyBorder="1" applyAlignment="1">
      <alignment horizontal="center" vertical="center"/>
    </xf>
    <xf numFmtId="10" fontId="15" fillId="0" borderId="36" xfId="0" applyNumberFormat="1" applyFont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 wrapText="1"/>
    </xf>
    <xf numFmtId="0" fontId="5" fillId="12" borderId="10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 wrapText="1"/>
    </xf>
    <xf numFmtId="10" fontId="17" fillId="0" borderId="2" xfId="0" applyNumberFormat="1" applyFont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10" fontId="18" fillId="0" borderId="2" xfId="0" applyNumberFormat="1" applyFont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6.png"/><Relationship Id="rId3" Type="http://schemas.openxmlformats.org/officeDocument/2006/relationships/hyperlink" Target="#COSTOS!A1"/><Relationship Id="rId7" Type="http://schemas.openxmlformats.org/officeDocument/2006/relationships/hyperlink" Target="#Actual!A1"/><Relationship Id="rId12" Type="http://schemas.openxmlformats.org/officeDocument/2006/relationships/hyperlink" Target="#INGRESOS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5.png"/><Relationship Id="rId5" Type="http://schemas.openxmlformats.org/officeDocument/2006/relationships/hyperlink" Target="#'INTEGRACION DEL COSTO'!A1"/><Relationship Id="rId10" Type="http://schemas.openxmlformats.org/officeDocument/2006/relationships/hyperlink" Target="#Ideal!A1"/><Relationship Id="rId4" Type="http://schemas.openxmlformats.org/officeDocument/2006/relationships/image" Target="../media/image2.png"/><Relationship Id="rId9" Type="http://schemas.openxmlformats.org/officeDocument/2006/relationships/hyperlink" Target="#Equilibrio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295275</xdr:colOff>
      <xdr:row>26</xdr:row>
      <xdr:rowOff>161355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706475" cy="511435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</xdr:row>
      <xdr:rowOff>104775</xdr:rowOff>
    </xdr:from>
    <xdr:to>
      <xdr:col>3</xdr:col>
      <xdr:colOff>381000</xdr:colOff>
      <xdr:row>19</xdr:row>
      <xdr:rowOff>47625</xdr:rowOff>
    </xdr:to>
    <xdr:pic>
      <xdr:nvPicPr>
        <xdr:cNvPr id="4" name="Picture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950" y="1819275"/>
          <a:ext cx="1847850" cy="18478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oneCellAnchor>
    <xdr:from>
      <xdr:col>1</xdr:col>
      <xdr:colOff>0</xdr:colOff>
      <xdr:row>7</xdr:row>
      <xdr:rowOff>76200</xdr:rowOff>
    </xdr:from>
    <xdr:ext cx="1325556" cy="389787"/>
    <xdr:sp macro="" textlink="">
      <xdr:nvSpPr>
        <xdr:cNvPr id="5" name="TextBox 4"/>
        <xdr:cNvSpPr txBox="1"/>
      </xdr:nvSpPr>
      <xdr:spPr>
        <a:xfrm>
          <a:off x="609600" y="1409700"/>
          <a:ext cx="1325556" cy="3897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GT" sz="2000" b="1">
              <a:solidFill>
                <a:srgbClr val="C00000"/>
              </a:solidFill>
              <a:latin typeface="Gill Sans MT" panose="020B0502020104020203" pitchFamily="34" charset="0"/>
            </a:rPr>
            <a:t>COSTOS</a:t>
          </a:r>
        </a:p>
      </xdr:txBody>
    </xdr:sp>
    <xdr:clientData/>
  </xdr:oneCellAnchor>
  <xdr:twoCellAnchor editAs="oneCell">
    <xdr:from>
      <xdr:col>4</xdr:col>
      <xdr:colOff>590549</xdr:colOff>
      <xdr:row>10</xdr:row>
      <xdr:rowOff>57150</xdr:rowOff>
    </xdr:from>
    <xdr:to>
      <xdr:col>7</xdr:col>
      <xdr:colOff>495300</xdr:colOff>
      <xdr:row>19</xdr:row>
      <xdr:rowOff>42430</xdr:rowOff>
    </xdr:to>
    <xdr:pic>
      <xdr:nvPicPr>
        <xdr:cNvPr id="9" name="Picture 8" descr="Imagen relacionad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2" t="5941" r="11882" b="19307"/>
        <a:stretch/>
      </xdr:blipFill>
      <xdr:spPr bwMode="auto">
        <a:xfrm>
          <a:off x="3028949" y="1962150"/>
          <a:ext cx="1733551" cy="1699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466725</xdr:colOff>
      <xdr:row>6</xdr:row>
      <xdr:rowOff>180975</xdr:rowOff>
    </xdr:from>
    <xdr:ext cx="2140330" cy="687239"/>
    <xdr:sp macro="" textlink="">
      <xdr:nvSpPr>
        <xdr:cNvPr id="10" name="TextBox 9"/>
        <xdr:cNvSpPr txBox="1"/>
      </xdr:nvSpPr>
      <xdr:spPr>
        <a:xfrm>
          <a:off x="2905125" y="1323975"/>
          <a:ext cx="2140330" cy="687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GT" sz="2000" b="1">
              <a:solidFill>
                <a:srgbClr val="C00000"/>
              </a:solidFill>
              <a:latin typeface="Gill Sans MT" panose="020B0502020104020203" pitchFamily="34" charset="0"/>
            </a:rPr>
            <a:t>INTEGRACION</a:t>
          </a:r>
        </a:p>
        <a:p>
          <a:pPr algn="ctr"/>
          <a:r>
            <a:rPr lang="es-GT" sz="2000" b="1">
              <a:solidFill>
                <a:srgbClr val="C00000"/>
              </a:solidFill>
              <a:latin typeface="Gill Sans MT" panose="020B0502020104020203" pitchFamily="34" charset="0"/>
            </a:rPr>
            <a:t>DE</a:t>
          </a:r>
          <a:r>
            <a:rPr lang="es-GT" sz="2000" b="1" baseline="0">
              <a:solidFill>
                <a:srgbClr val="C00000"/>
              </a:solidFill>
              <a:latin typeface="Gill Sans MT" panose="020B0502020104020203" pitchFamily="34" charset="0"/>
            </a:rPr>
            <a:t> COSTOS</a:t>
          </a:r>
          <a:endParaRPr lang="es-GT" sz="2000" b="1">
            <a:solidFill>
              <a:srgbClr val="C00000"/>
            </a:solidFill>
            <a:latin typeface="Gill Sans MT" panose="020B0502020104020203" pitchFamily="34" charset="0"/>
          </a:endParaRPr>
        </a:p>
      </xdr:txBody>
    </xdr:sp>
    <xdr:clientData/>
  </xdr:oneCellAnchor>
  <xdr:oneCellAnchor>
    <xdr:from>
      <xdr:col>9</xdr:col>
      <xdr:colOff>228600</xdr:colOff>
      <xdr:row>7</xdr:row>
      <xdr:rowOff>66675</xdr:rowOff>
    </xdr:from>
    <xdr:ext cx="2140330" cy="687239"/>
    <xdr:sp macro="" textlink="">
      <xdr:nvSpPr>
        <xdr:cNvPr id="13" name="TextBox 12"/>
        <xdr:cNvSpPr txBox="1"/>
      </xdr:nvSpPr>
      <xdr:spPr>
        <a:xfrm>
          <a:off x="5715000" y="1400175"/>
          <a:ext cx="2140330" cy="687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GT" sz="2000" b="1">
              <a:solidFill>
                <a:schemeClr val="tx2">
                  <a:lumMod val="75000"/>
                </a:schemeClr>
              </a:solidFill>
              <a:latin typeface="Gill Sans MT" panose="020B0502020104020203" pitchFamily="34" charset="0"/>
            </a:rPr>
            <a:t>INTEGRACION</a:t>
          </a:r>
          <a:endParaRPr lang="es-GT" sz="2000" b="1" baseline="0">
            <a:solidFill>
              <a:schemeClr val="tx2">
                <a:lumMod val="75000"/>
              </a:schemeClr>
            </a:solidFill>
            <a:latin typeface="Gill Sans MT" panose="020B0502020104020203" pitchFamily="34" charset="0"/>
          </a:endParaRPr>
        </a:p>
        <a:p>
          <a:pPr algn="ctr"/>
          <a:r>
            <a:rPr lang="es-GT" sz="2000" b="1" baseline="0">
              <a:solidFill>
                <a:schemeClr val="tx2">
                  <a:lumMod val="75000"/>
                </a:schemeClr>
              </a:solidFill>
              <a:latin typeface="Gill Sans MT" panose="020B0502020104020203" pitchFamily="34" charset="0"/>
            </a:rPr>
            <a:t>DE </a:t>
          </a:r>
          <a:r>
            <a:rPr lang="es-GT" sz="2000" b="1">
              <a:solidFill>
                <a:schemeClr val="tx2">
                  <a:lumMod val="75000"/>
                </a:schemeClr>
              </a:solidFill>
              <a:latin typeface="Gill Sans MT" panose="020B0502020104020203" pitchFamily="34" charset="0"/>
            </a:rPr>
            <a:t>INGRESOS</a:t>
          </a:r>
        </a:p>
      </xdr:txBody>
    </xdr:sp>
    <xdr:clientData/>
  </xdr:oneCellAnchor>
  <xdr:twoCellAnchor editAs="oneCell">
    <xdr:from>
      <xdr:col>14</xdr:col>
      <xdr:colOff>257176</xdr:colOff>
      <xdr:row>6</xdr:row>
      <xdr:rowOff>104776</xdr:rowOff>
    </xdr:from>
    <xdr:to>
      <xdr:col>16</xdr:col>
      <xdr:colOff>190500</xdr:colOff>
      <xdr:row>12</xdr:row>
      <xdr:rowOff>114300</xdr:rowOff>
    </xdr:to>
    <xdr:pic>
      <xdr:nvPicPr>
        <xdr:cNvPr id="15" name="Picture 14" descr="Resultado de imagen para ingresos egresos actuales icono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6" y="1247776"/>
          <a:ext cx="1152524" cy="1152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476250</xdr:colOff>
      <xdr:row>5</xdr:row>
      <xdr:rowOff>95250</xdr:rowOff>
    </xdr:from>
    <xdr:ext cx="908262" cy="389787"/>
    <xdr:sp macro="" textlink="">
      <xdr:nvSpPr>
        <xdr:cNvPr id="16" name="TextBox 15"/>
        <xdr:cNvSpPr txBox="1"/>
      </xdr:nvSpPr>
      <xdr:spPr>
        <a:xfrm>
          <a:off x="9010650" y="1047750"/>
          <a:ext cx="908262" cy="3897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GT" sz="2000" b="1">
              <a:solidFill>
                <a:schemeClr val="accent6">
                  <a:lumMod val="50000"/>
                </a:schemeClr>
              </a:solidFill>
              <a:latin typeface="Gill Sans MT" panose="020B0502020104020203" pitchFamily="34" charset="0"/>
            </a:rPr>
            <a:t>actual</a:t>
          </a:r>
        </a:p>
      </xdr:txBody>
    </xdr:sp>
    <xdr:clientData/>
  </xdr:oneCellAnchor>
  <xdr:twoCellAnchor editAs="oneCell">
    <xdr:from>
      <xdr:col>17</xdr:col>
      <xdr:colOff>323851</xdr:colOff>
      <xdr:row>7</xdr:row>
      <xdr:rowOff>114301</xdr:rowOff>
    </xdr:from>
    <xdr:to>
      <xdr:col>19</xdr:col>
      <xdr:colOff>257175</xdr:colOff>
      <xdr:row>13</xdr:row>
      <xdr:rowOff>123825</xdr:rowOff>
    </xdr:to>
    <xdr:pic>
      <xdr:nvPicPr>
        <xdr:cNvPr id="17" name="Picture 16" descr="Resultado de imagen para ingresos egresos actuales icono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1" y="1447801"/>
          <a:ext cx="1152524" cy="1152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285750</xdr:colOff>
      <xdr:row>5</xdr:row>
      <xdr:rowOff>0</xdr:rowOff>
    </xdr:from>
    <xdr:ext cx="1320170" cy="687239"/>
    <xdr:sp macro="" textlink="">
      <xdr:nvSpPr>
        <xdr:cNvPr id="18" name="TextBox 17"/>
        <xdr:cNvSpPr txBox="1"/>
      </xdr:nvSpPr>
      <xdr:spPr>
        <a:xfrm>
          <a:off x="10648950" y="952500"/>
          <a:ext cx="1320170" cy="687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GT" sz="2000" b="1">
              <a:solidFill>
                <a:srgbClr val="7030A0"/>
              </a:solidFill>
              <a:latin typeface="Gill Sans MT" panose="020B0502020104020203" pitchFamily="34" charset="0"/>
            </a:rPr>
            <a:t>punto de</a:t>
          </a:r>
        </a:p>
        <a:p>
          <a:r>
            <a:rPr lang="es-GT" sz="2000" b="1">
              <a:solidFill>
                <a:srgbClr val="7030A0"/>
              </a:solidFill>
              <a:latin typeface="Gill Sans MT" panose="020B0502020104020203" pitchFamily="34" charset="0"/>
            </a:rPr>
            <a:t>equilibrio</a:t>
          </a:r>
        </a:p>
      </xdr:txBody>
    </xdr:sp>
    <xdr:clientData/>
  </xdr:oneCellAnchor>
  <xdr:twoCellAnchor editAs="oneCell">
    <xdr:from>
      <xdr:col>15</xdr:col>
      <xdr:colOff>552451</xdr:colOff>
      <xdr:row>15</xdr:row>
      <xdr:rowOff>123826</xdr:rowOff>
    </xdr:from>
    <xdr:to>
      <xdr:col>17</xdr:col>
      <xdr:colOff>485775</xdr:colOff>
      <xdr:row>21</xdr:row>
      <xdr:rowOff>133350</xdr:rowOff>
    </xdr:to>
    <xdr:pic>
      <xdr:nvPicPr>
        <xdr:cNvPr id="19" name="Picture 18" descr="Resultado de imagen para ingresos egresos actuales icono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1" y="2981326"/>
          <a:ext cx="1152524" cy="1152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276225</xdr:colOff>
      <xdr:row>14</xdr:row>
      <xdr:rowOff>85725</xdr:rowOff>
    </xdr:from>
    <xdr:ext cx="750847" cy="389787"/>
    <xdr:sp macro="" textlink="">
      <xdr:nvSpPr>
        <xdr:cNvPr id="20" name="TextBox 19"/>
        <xdr:cNvSpPr txBox="1"/>
      </xdr:nvSpPr>
      <xdr:spPr>
        <a:xfrm>
          <a:off x="10029825" y="2752725"/>
          <a:ext cx="750847" cy="3897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GT" sz="2000" b="1">
              <a:solidFill>
                <a:schemeClr val="accent2">
                  <a:lumMod val="50000"/>
                </a:schemeClr>
              </a:solidFill>
              <a:latin typeface="Gill Sans MT" panose="020B0502020104020203" pitchFamily="34" charset="0"/>
            </a:rPr>
            <a:t>ideal</a:t>
          </a:r>
        </a:p>
      </xdr:txBody>
    </xdr:sp>
    <xdr:clientData/>
  </xdr:oneCellAnchor>
  <xdr:oneCellAnchor>
    <xdr:from>
      <xdr:col>15</xdr:col>
      <xdr:colOff>192501</xdr:colOff>
      <xdr:row>3</xdr:row>
      <xdr:rowOff>85725</xdr:rowOff>
    </xdr:from>
    <xdr:ext cx="1831527" cy="360035"/>
    <xdr:sp macro="" textlink="">
      <xdr:nvSpPr>
        <xdr:cNvPr id="23" name="TextBox 22"/>
        <xdr:cNvSpPr txBox="1"/>
      </xdr:nvSpPr>
      <xdr:spPr>
        <a:xfrm>
          <a:off x="9336501" y="657225"/>
          <a:ext cx="1831527" cy="360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GT" sz="1800" b="1">
              <a:solidFill>
                <a:schemeClr val="accent2"/>
              </a:solidFill>
              <a:latin typeface="Gill Sans MT" panose="020B0502020104020203" pitchFamily="34" charset="0"/>
            </a:rPr>
            <a:t>RESULTADOS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192245</xdr:colOff>
      <xdr:row>6</xdr:row>
      <xdr:rowOff>0</xdr:rowOff>
    </xdr:to>
    <xdr:pic>
      <xdr:nvPicPr>
        <xdr:cNvPr id="24" name="Picture 23" descr="C:\Users\vjacobs\Desktop\LOGOS\USAID Logo (Spanish)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6" t="11682" r="7713" b="21298"/>
        <a:stretch/>
      </xdr:blipFill>
      <xdr:spPr bwMode="auto">
        <a:xfrm>
          <a:off x="0" y="0"/>
          <a:ext cx="324024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541824</xdr:colOff>
      <xdr:row>0</xdr:row>
      <xdr:rowOff>38100</xdr:rowOff>
    </xdr:from>
    <xdr:ext cx="3191578" cy="1163011"/>
    <xdr:sp macro="" textlink="">
      <xdr:nvSpPr>
        <xdr:cNvPr id="2" name="TextBox 1"/>
        <xdr:cNvSpPr txBox="1"/>
      </xdr:nvSpPr>
      <xdr:spPr>
        <a:xfrm>
          <a:off x="4818221" y="38100"/>
          <a:ext cx="3191578" cy="11630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GT" sz="3600" b="1">
              <a:solidFill>
                <a:schemeClr val="tx2"/>
              </a:solidFill>
              <a:latin typeface="Gill Sans MT" panose="020B0502020104020203" pitchFamily="34" charset="0"/>
            </a:rPr>
            <a:t>CENTRO DE </a:t>
          </a:r>
        </a:p>
        <a:p>
          <a:pPr algn="ctr"/>
          <a:r>
            <a:rPr lang="es-GT" sz="3600" b="1">
              <a:solidFill>
                <a:srgbClr val="C00000"/>
              </a:solidFill>
              <a:latin typeface="Gill Sans MT" panose="020B0502020104020203" pitchFamily="34" charset="0"/>
            </a:rPr>
            <a:t>COSTOS</a:t>
          </a:r>
        </a:p>
      </xdr:txBody>
    </xdr:sp>
    <xdr:clientData/>
  </xdr:oneCellAnchor>
  <xdr:twoCellAnchor editAs="oneCell">
    <xdr:from>
      <xdr:col>9</xdr:col>
      <xdr:colOff>457200</xdr:colOff>
      <xdr:row>9</xdr:row>
      <xdr:rowOff>38100</xdr:rowOff>
    </xdr:from>
    <xdr:to>
      <xdr:col>12</xdr:col>
      <xdr:colOff>533400</xdr:colOff>
      <xdr:row>19</xdr:row>
      <xdr:rowOff>38100</xdr:rowOff>
    </xdr:to>
    <xdr:pic>
      <xdr:nvPicPr>
        <xdr:cNvPr id="25" name="Picture 24" descr="Imagen relacionada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7526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542926</xdr:colOff>
      <xdr:row>0</xdr:row>
      <xdr:rowOff>0</xdr:rowOff>
    </xdr:from>
    <xdr:to>
      <xdr:col>8</xdr:col>
      <xdr:colOff>161925</xdr:colOff>
      <xdr:row>1</xdr:row>
      <xdr:rowOff>123824</xdr:rowOff>
    </xdr:to>
    <xdr:pic>
      <xdr:nvPicPr>
        <xdr:cNvPr id="2" name="Picture 1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6" y="0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303068</xdr:colOff>
      <xdr:row>0</xdr:row>
      <xdr:rowOff>0</xdr:rowOff>
    </xdr:from>
    <xdr:to>
      <xdr:col>4</xdr:col>
      <xdr:colOff>681119</xdr:colOff>
      <xdr:row>2</xdr:row>
      <xdr:rowOff>25590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3886" y="0"/>
          <a:ext cx="1140051" cy="11339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139700</xdr:colOff>
      <xdr:row>0</xdr:row>
      <xdr:rowOff>0</xdr:rowOff>
    </xdr:from>
    <xdr:to>
      <xdr:col>6</xdr:col>
      <xdr:colOff>389659</xdr:colOff>
      <xdr:row>1</xdr:row>
      <xdr:rowOff>209174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5859" y="0"/>
          <a:ext cx="1011959" cy="10058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277091</xdr:colOff>
      <xdr:row>0</xdr:row>
      <xdr:rowOff>0</xdr:rowOff>
    </xdr:from>
    <xdr:to>
      <xdr:col>6</xdr:col>
      <xdr:colOff>204869</xdr:colOff>
      <xdr:row>1</xdr:row>
      <xdr:rowOff>242068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92341" y="0"/>
          <a:ext cx="1140051" cy="11339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0</xdr:row>
      <xdr:rowOff>0</xdr:rowOff>
    </xdr:from>
    <xdr:to>
      <xdr:col>6</xdr:col>
      <xdr:colOff>273276</xdr:colOff>
      <xdr:row>1</xdr:row>
      <xdr:rowOff>229079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0" y="0"/>
          <a:ext cx="1140051" cy="11339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0</xdr:row>
      <xdr:rowOff>0</xdr:rowOff>
    </xdr:from>
    <xdr:to>
      <xdr:col>6</xdr:col>
      <xdr:colOff>282801</xdr:colOff>
      <xdr:row>2</xdr:row>
      <xdr:rowOff>10004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0050" y="0"/>
          <a:ext cx="1140051" cy="1133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145" zoomScaleNormal="14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7"/>
  <sheetViews>
    <sheetView showGridLines="0" zoomScaleNormal="100" workbookViewId="0">
      <pane ySplit="2" topLeftCell="A3" activePane="bottomLeft" state="frozen"/>
      <selection pane="bottomLeft" sqref="A1:F1"/>
    </sheetView>
  </sheetViews>
  <sheetFormatPr defaultColWidth="11.42578125" defaultRowHeight="17.25" x14ac:dyDescent="0.35"/>
  <cols>
    <col min="1" max="1" width="4.5703125" style="47" customWidth="1"/>
    <col min="2" max="2" width="45.28515625" style="1" bestFit="1" customWidth="1"/>
    <col min="3" max="3" width="13.85546875" style="1" customWidth="1"/>
    <col min="4" max="5" width="12.42578125" style="2" bestFit="1" customWidth="1"/>
    <col min="6" max="6" width="14" style="2" bestFit="1" customWidth="1"/>
    <col min="7" max="16384" width="11.42578125" style="1"/>
  </cols>
  <sheetData>
    <row r="1" spans="1:8" ht="80.25" customHeight="1" thickBot="1" x14ac:dyDescent="0.4">
      <c r="A1" s="123" t="s">
        <v>94</v>
      </c>
      <c r="B1" s="124"/>
      <c r="C1" s="124"/>
      <c r="D1" s="124"/>
      <c r="E1" s="124"/>
      <c r="F1" s="125"/>
      <c r="H1"/>
    </row>
    <row r="2" spans="1:8" ht="35.25" thickBot="1" x14ac:dyDescent="0.4">
      <c r="A2" s="52" t="s">
        <v>4</v>
      </c>
      <c r="B2" s="143" t="s">
        <v>0</v>
      </c>
      <c r="C2" s="144"/>
      <c r="D2" s="145"/>
      <c r="E2" s="53" t="s">
        <v>55</v>
      </c>
      <c r="F2" s="54" t="s">
        <v>56</v>
      </c>
      <c r="H2" s="81"/>
    </row>
    <row r="3" spans="1:8" ht="29.25" customHeight="1" thickBot="1" x14ac:dyDescent="0.4">
      <c r="A3" s="67"/>
      <c r="B3" s="51" t="s">
        <v>48</v>
      </c>
      <c r="C3" s="101">
        <v>0</v>
      </c>
      <c r="D3" s="109"/>
      <c r="E3" s="110"/>
      <c r="F3" s="111"/>
    </row>
    <row r="4" spans="1:8" ht="20.100000000000001" customHeight="1" thickBot="1" x14ac:dyDescent="0.4">
      <c r="A4" s="68" t="s">
        <v>30</v>
      </c>
      <c r="B4" s="107" t="s">
        <v>1</v>
      </c>
      <c r="C4" s="108"/>
      <c r="D4" s="129">
        <f>D5+D13+D21</f>
        <v>0</v>
      </c>
      <c r="E4" s="130"/>
      <c r="F4" s="131"/>
    </row>
    <row r="5" spans="1:8" x14ac:dyDescent="0.35">
      <c r="A5" s="69"/>
      <c r="B5" s="105" t="s">
        <v>2</v>
      </c>
      <c r="C5" s="106"/>
      <c r="D5" s="126">
        <f>SUM(F6:F12)</f>
        <v>0</v>
      </c>
      <c r="E5" s="127"/>
      <c r="F5" s="128"/>
    </row>
    <row r="6" spans="1:8" x14ac:dyDescent="0.35">
      <c r="A6" s="95">
        <v>0</v>
      </c>
      <c r="B6" s="112" t="s">
        <v>6</v>
      </c>
      <c r="C6" s="112"/>
      <c r="D6" s="97">
        <v>0</v>
      </c>
      <c r="E6" s="45">
        <f>A6*D6</f>
        <v>0</v>
      </c>
      <c r="F6" s="46">
        <f>E6*12</f>
        <v>0</v>
      </c>
    </row>
    <row r="7" spans="1:8" x14ac:dyDescent="0.35">
      <c r="A7" s="95">
        <v>0</v>
      </c>
      <c r="B7" s="112" t="s">
        <v>3</v>
      </c>
      <c r="C7" s="112"/>
      <c r="D7" s="97">
        <v>0</v>
      </c>
      <c r="E7" s="31">
        <f>A7*D7</f>
        <v>0</v>
      </c>
      <c r="F7" s="32">
        <f>E7*12</f>
        <v>0</v>
      </c>
    </row>
    <row r="8" spans="1:8" x14ac:dyDescent="0.35">
      <c r="A8" s="95">
        <v>0</v>
      </c>
      <c r="B8" s="112" t="s">
        <v>5</v>
      </c>
      <c r="C8" s="112"/>
      <c r="D8" s="97">
        <v>0</v>
      </c>
      <c r="E8" s="31">
        <f>A8*D8</f>
        <v>0</v>
      </c>
      <c r="F8" s="32">
        <f>E8*12</f>
        <v>0</v>
      </c>
    </row>
    <row r="9" spans="1:8" x14ac:dyDescent="0.35">
      <c r="A9" s="70">
        <f>SUM(A6:A8)</f>
        <v>0</v>
      </c>
      <c r="B9" s="112" t="s">
        <v>46</v>
      </c>
      <c r="C9" s="112"/>
      <c r="D9" s="43">
        <v>0</v>
      </c>
      <c r="E9" s="31">
        <f>A9*D9</f>
        <v>0</v>
      </c>
      <c r="F9" s="32">
        <f>E9*12</f>
        <v>0</v>
      </c>
    </row>
    <row r="10" spans="1:8" x14ac:dyDescent="0.35">
      <c r="A10" s="70"/>
      <c r="B10" s="112" t="s">
        <v>13</v>
      </c>
      <c r="C10" s="112"/>
      <c r="D10" s="43">
        <f>SUM(E6:E8)</f>
        <v>0</v>
      </c>
      <c r="E10" s="31">
        <f>D10</f>
        <v>0</v>
      </c>
      <c r="F10" s="32">
        <f>E10</f>
        <v>0</v>
      </c>
    </row>
    <row r="11" spans="1:8" x14ac:dyDescent="0.35">
      <c r="A11" s="70"/>
      <c r="B11" s="112" t="s">
        <v>14</v>
      </c>
      <c r="C11" s="112"/>
      <c r="D11" s="43">
        <f>SUM(E6:E8)</f>
        <v>0</v>
      </c>
      <c r="E11" s="31">
        <f>D11</f>
        <v>0</v>
      </c>
      <c r="F11" s="32">
        <f>E11</f>
        <v>0</v>
      </c>
    </row>
    <row r="12" spans="1:8" ht="33.75" customHeight="1" thickBot="1" x14ac:dyDescent="0.4">
      <c r="A12" s="71"/>
      <c r="B12" s="119" t="s">
        <v>7</v>
      </c>
      <c r="C12" s="119"/>
      <c r="D12" s="44">
        <f>SUM(E6:E8)</f>
        <v>0</v>
      </c>
      <c r="E12" s="33">
        <f>D12*0.29</f>
        <v>0</v>
      </c>
      <c r="F12" s="34">
        <f>E12*12</f>
        <v>0</v>
      </c>
    </row>
    <row r="13" spans="1:8" x14ac:dyDescent="0.35">
      <c r="A13" s="69"/>
      <c r="B13" s="105" t="s">
        <v>8</v>
      </c>
      <c r="C13" s="106"/>
      <c r="D13" s="126">
        <f>SUM(F14:F20)</f>
        <v>0</v>
      </c>
      <c r="E13" s="127"/>
      <c r="F13" s="128"/>
    </row>
    <row r="14" spans="1:8" x14ac:dyDescent="0.35">
      <c r="A14" s="95">
        <v>0</v>
      </c>
      <c r="B14" s="112" t="s">
        <v>9</v>
      </c>
      <c r="C14" s="112"/>
      <c r="D14" s="96">
        <v>0</v>
      </c>
      <c r="E14" s="45">
        <f>A14*D14</f>
        <v>0</v>
      </c>
      <c r="F14" s="46">
        <f>E14*12</f>
        <v>0</v>
      </c>
    </row>
    <row r="15" spans="1:8" x14ac:dyDescent="0.35">
      <c r="A15" s="95">
        <v>0</v>
      </c>
      <c r="B15" s="112" t="s">
        <v>68</v>
      </c>
      <c r="C15" s="112"/>
      <c r="D15" s="97">
        <v>0</v>
      </c>
      <c r="E15" s="31">
        <f>A15*D15</f>
        <v>0</v>
      </c>
      <c r="F15" s="32">
        <f>E15*12</f>
        <v>0</v>
      </c>
    </row>
    <row r="16" spans="1:8" x14ac:dyDescent="0.35">
      <c r="A16" s="95">
        <v>0</v>
      </c>
      <c r="B16" s="112" t="s">
        <v>10</v>
      </c>
      <c r="C16" s="112"/>
      <c r="D16" s="97">
        <v>0</v>
      </c>
      <c r="E16" s="31">
        <f>A16*D16</f>
        <v>0</v>
      </c>
      <c r="F16" s="32">
        <f>E16*12</f>
        <v>0</v>
      </c>
    </row>
    <row r="17" spans="1:6" x14ac:dyDescent="0.35">
      <c r="A17" s="70">
        <f>SUM(A14:A16)</f>
        <v>0</v>
      </c>
      <c r="B17" s="112" t="s">
        <v>46</v>
      </c>
      <c r="C17" s="112"/>
      <c r="D17" s="43">
        <v>0</v>
      </c>
      <c r="E17" s="31">
        <f>A17*D17</f>
        <v>0</v>
      </c>
      <c r="F17" s="32">
        <f>E17*12</f>
        <v>0</v>
      </c>
    </row>
    <row r="18" spans="1:6" x14ac:dyDescent="0.35">
      <c r="A18" s="70"/>
      <c r="B18" s="112" t="s">
        <v>13</v>
      </c>
      <c r="C18" s="112"/>
      <c r="D18" s="43">
        <f>SUM(E14:E16)</f>
        <v>0</v>
      </c>
      <c r="E18" s="31">
        <f>D18</f>
        <v>0</v>
      </c>
      <c r="F18" s="32">
        <f>E18</f>
        <v>0</v>
      </c>
    </row>
    <row r="19" spans="1:6" x14ac:dyDescent="0.35">
      <c r="A19" s="70"/>
      <c r="B19" s="112" t="s">
        <v>14</v>
      </c>
      <c r="C19" s="112"/>
      <c r="D19" s="43">
        <f>SUM(E14:E16)</f>
        <v>0</v>
      </c>
      <c r="E19" s="31">
        <f>D19</f>
        <v>0</v>
      </c>
      <c r="F19" s="32">
        <f>E19</f>
        <v>0</v>
      </c>
    </row>
    <row r="20" spans="1:6" ht="33.75" customHeight="1" thickBot="1" x14ac:dyDescent="0.4">
      <c r="A20" s="71"/>
      <c r="B20" s="119" t="s">
        <v>7</v>
      </c>
      <c r="C20" s="119"/>
      <c r="D20" s="44">
        <f>SUM(E14:E16)</f>
        <v>0</v>
      </c>
      <c r="E20" s="33">
        <f>D20*0.29</f>
        <v>0</v>
      </c>
      <c r="F20" s="34">
        <f>E20*12</f>
        <v>0</v>
      </c>
    </row>
    <row r="21" spans="1:6" x14ac:dyDescent="0.35">
      <c r="A21" s="69"/>
      <c r="B21" s="105" t="s">
        <v>11</v>
      </c>
      <c r="C21" s="106"/>
      <c r="D21" s="126">
        <f>SUM(F22:F26)</f>
        <v>0</v>
      </c>
      <c r="E21" s="127"/>
      <c r="F21" s="128"/>
    </row>
    <row r="22" spans="1:6" x14ac:dyDescent="0.35">
      <c r="A22" s="95">
        <v>0</v>
      </c>
      <c r="B22" s="112" t="s">
        <v>12</v>
      </c>
      <c r="C22" s="112"/>
      <c r="D22" s="96">
        <v>0</v>
      </c>
      <c r="E22" s="45">
        <f>A22*D22</f>
        <v>0</v>
      </c>
      <c r="F22" s="46">
        <f>E22*12</f>
        <v>0</v>
      </c>
    </row>
    <row r="23" spans="1:6" x14ac:dyDescent="0.35">
      <c r="A23" s="70">
        <f>SUM(A20:A22)</f>
        <v>0</v>
      </c>
      <c r="B23" s="112" t="s">
        <v>46</v>
      </c>
      <c r="C23" s="112"/>
      <c r="D23" s="43">
        <v>0</v>
      </c>
      <c r="E23" s="31">
        <f>A23*D23</f>
        <v>0</v>
      </c>
      <c r="F23" s="32">
        <f>E23*12</f>
        <v>0</v>
      </c>
    </row>
    <row r="24" spans="1:6" x14ac:dyDescent="0.35">
      <c r="A24" s="70"/>
      <c r="B24" s="112" t="s">
        <v>13</v>
      </c>
      <c r="C24" s="112"/>
      <c r="D24" s="43">
        <f>SUM(E22)</f>
        <v>0</v>
      </c>
      <c r="E24" s="31">
        <f>D24</f>
        <v>0</v>
      </c>
      <c r="F24" s="32">
        <f>E24</f>
        <v>0</v>
      </c>
    </row>
    <row r="25" spans="1:6" x14ac:dyDescent="0.35">
      <c r="A25" s="70"/>
      <c r="B25" s="112" t="s">
        <v>14</v>
      </c>
      <c r="C25" s="112"/>
      <c r="D25" s="43">
        <f>SUM(E22)</f>
        <v>0</v>
      </c>
      <c r="E25" s="31">
        <f>D25</f>
        <v>0</v>
      </c>
      <c r="F25" s="32">
        <f>E25</f>
        <v>0</v>
      </c>
    </row>
    <row r="26" spans="1:6" ht="33" customHeight="1" thickBot="1" x14ac:dyDescent="0.4">
      <c r="A26" s="71"/>
      <c r="B26" s="119" t="s">
        <v>7</v>
      </c>
      <c r="C26" s="119"/>
      <c r="D26" s="44">
        <f>SUM(E22)</f>
        <v>0</v>
      </c>
      <c r="E26" s="33">
        <f>D26*0.29</f>
        <v>0</v>
      </c>
      <c r="F26" s="34">
        <f>E26*12</f>
        <v>0</v>
      </c>
    </row>
    <row r="27" spans="1:6" ht="20.100000000000001" customHeight="1" thickBot="1" x14ac:dyDescent="0.4">
      <c r="A27" s="72" t="s">
        <v>31</v>
      </c>
      <c r="B27" s="135" t="s">
        <v>15</v>
      </c>
      <c r="C27" s="136"/>
      <c r="D27" s="132">
        <f>SUM(F28:F39)</f>
        <v>0</v>
      </c>
      <c r="E27" s="133"/>
      <c r="F27" s="134"/>
    </row>
    <row r="28" spans="1:6" x14ac:dyDescent="0.35">
      <c r="A28" s="73">
        <v>1</v>
      </c>
      <c r="B28" s="104" t="s">
        <v>71</v>
      </c>
      <c r="C28" s="104"/>
      <c r="D28" s="96">
        <v>0</v>
      </c>
      <c r="E28" s="48">
        <f>D28*C3</f>
        <v>0</v>
      </c>
      <c r="F28" s="49">
        <f>E28*12</f>
        <v>0</v>
      </c>
    </row>
    <row r="29" spans="1:6" x14ac:dyDescent="0.35">
      <c r="A29" s="74"/>
      <c r="B29" s="116" t="s">
        <v>74</v>
      </c>
      <c r="C29" s="117"/>
      <c r="D29" s="117"/>
      <c r="E29" s="117"/>
      <c r="F29" s="118"/>
    </row>
    <row r="30" spans="1:6" x14ac:dyDescent="0.35">
      <c r="A30" s="120" t="s">
        <v>70</v>
      </c>
      <c r="B30" s="121"/>
      <c r="C30" s="121"/>
      <c r="D30" s="122"/>
      <c r="E30" s="98">
        <v>0</v>
      </c>
      <c r="F30" s="35">
        <f>E30*12</f>
        <v>0</v>
      </c>
    </row>
    <row r="31" spans="1:6" x14ac:dyDescent="0.35">
      <c r="A31" s="120" t="s">
        <v>85</v>
      </c>
      <c r="B31" s="121"/>
      <c r="C31" s="121"/>
      <c r="D31" s="122"/>
      <c r="E31" s="98">
        <v>0</v>
      </c>
      <c r="F31" s="35">
        <f>E31*12</f>
        <v>0</v>
      </c>
    </row>
    <row r="32" spans="1:6" x14ac:dyDescent="0.35">
      <c r="A32" s="120" t="s">
        <v>86</v>
      </c>
      <c r="B32" s="121"/>
      <c r="C32" s="121"/>
      <c r="D32" s="122"/>
      <c r="E32" s="98">
        <v>0</v>
      </c>
      <c r="F32" s="35">
        <f t="shared" ref="F32:F39" si="0">E32*12</f>
        <v>0</v>
      </c>
    </row>
    <row r="33" spans="1:6" x14ac:dyDescent="0.35">
      <c r="A33" s="120" t="s">
        <v>84</v>
      </c>
      <c r="B33" s="121"/>
      <c r="C33" s="121"/>
      <c r="D33" s="122"/>
      <c r="E33" s="98">
        <v>0</v>
      </c>
      <c r="F33" s="35">
        <f t="shared" si="0"/>
        <v>0</v>
      </c>
    </row>
    <row r="34" spans="1:6" x14ac:dyDescent="0.35">
      <c r="A34" s="120" t="s">
        <v>87</v>
      </c>
      <c r="B34" s="121"/>
      <c r="C34" s="121"/>
      <c r="D34" s="122"/>
      <c r="E34" s="98">
        <v>0</v>
      </c>
      <c r="F34" s="35">
        <f t="shared" si="0"/>
        <v>0</v>
      </c>
    </row>
    <row r="35" spans="1:6" x14ac:dyDescent="0.35">
      <c r="A35" s="120" t="s">
        <v>88</v>
      </c>
      <c r="B35" s="121"/>
      <c r="C35" s="121"/>
      <c r="D35" s="122"/>
      <c r="E35" s="98">
        <v>0</v>
      </c>
      <c r="F35" s="35">
        <f t="shared" si="0"/>
        <v>0</v>
      </c>
    </row>
    <row r="36" spans="1:6" x14ac:dyDescent="0.35">
      <c r="A36" s="120" t="s">
        <v>89</v>
      </c>
      <c r="B36" s="121"/>
      <c r="C36" s="121"/>
      <c r="D36" s="122"/>
      <c r="E36" s="98">
        <v>0</v>
      </c>
      <c r="F36" s="35">
        <f t="shared" si="0"/>
        <v>0</v>
      </c>
    </row>
    <row r="37" spans="1:6" x14ac:dyDescent="0.35">
      <c r="A37" s="120" t="s">
        <v>90</v>
      </c>
      <c r="B37" s="121"/>
      <c r="C37" s="121"/>
      <c r="D37" s="122"/>
      <c r="E37" s="98">
        <v>0</v>
      </c>
      <c r="F37" s="35">
        <f t="shared" si="0"/>
        <v>0</v>
      </c>
    </row>
    <row r="38" spans="1:6" x14ac:dyDescent="0.35">
      <c r="A38" s="120" t="s">
        <v>90</v>
      </c>
      <c r="B38" s="121"/>
      <c r="C38" s="121"/>
      <c r="D38" s="122"/>
      <c r="E38" s="98">
        <v>0</v>
      </c>
      <c r="F38" s="35">
        <f t="shared" si="0"/>
        <v>0</v>
      </c>
    </row>
    <row r="39" spans="1:6" ht="18" thickBot="1" x14ac:dyDescent="0.4">
      <c r="A39" s="120" t="s">
        <v>90</v>
      </c>
      <c r="B39" s="121"/>
      <c r="C39" s="121"/>
      <c r="D39" s="122"/>
      <c r="E39" s="99">
        <v>0</v>
      </c>
      <c r="F39" s="36">
        <f t="shared" si="0"/>
        <v>0</v>
      </c>
    </row>
    <row r="40" spans="1:6" ht="20.100000000000001" customHeight="1" thickBot="1" x14ac:dyDescent="0.4">
      <c r="A40" s="75" t="s">
        <v>32</v>
      </c>
      <c r="B40" s="102" t="s">
        <v>72</v>
      </c>
      <c r="C40" s="103"/>
      <c r="D40" s="113">
        <f>SUM(F41:F47)</f>
        <v>0</v>
      </c>
      <c r="E40" s="114"/>
      <c r="F40" s="115"/>
    </row>
    <row r="41" spans="1:6" x14ac:dyDescent="0.35">
      <c r="A41" s="146" t="s">
        <v>91</v>
      </c>
      <c r="B41" s="147"/>
      <c r="C41" s="147"/>
      <c r="D41" s="148"/>
      <c r="E41" s="100">
        <v>0</v>
      </c>
      <c r="F41" s="50">
        <f>E41*12</f>
        <v>0</v>
      </c>
    </row>
    <row r="42" spans="1:6" x14ac:dyDescent="0.35">
      <c r="A42" s="137" t="s">
        <v>92</v>
      </c>
      <c r="B42" s="138"/>
      <c r="C42" s="138"/>
      <c r="D42" s="139"/>
      <c r="E42" s="98">
        <v>0</v>
      </c>
      <c r="F42" s="37">
        <f>E42*12</f>
        <v>0</v>
      </c>
    </row>
    <row r="43" spans="1:6" x14ac:dyDescent="0.35">
      <c r="A43" s="137" t="s">
        <v>93</v>
      </c>
      <c r="B43" s="138"/>
      <c r="C43" s="138"/>
      <c r="D43" s="139"/>
      <c r="E43" s="98">
        <v>0</v>
      </c>
      <c r="F43" s="37">
        <f t="shared" ref="F43:F46" si="1">E43*12</f>
        <v>0</v>
      </c>
    </row>
    <row r="44" spans="1:6" x14ac:dyDescent="0.35">
      <c r="A44" s="137"/>
      <c r="B44" s="138"/>
      <c r="C44" s="138"/>
      <c r="D44" s="139"/>
      <c r="E44" s="98"/>
      <c r="F44" s="37">
        <f t="shared" si="1"/>
        <v>0</v>
      </c>
    </row>
    <row r="45" spans="1:6" x14ac:dyDescent="0.35">
      <c r="A45" s="137"/>
      <c r="B45" s="138"/>
      <c r="C45" s="138"/>
      <c r="D45" s="139"/>
      <c r="E45" s="98"/>
      <c r="F45" s="37">
        <f t="shared" si="1"/>
        <v>0</v>
      </c>
    </row>
    <row r="46" spans="1:6" x14ac:dyDescent="0.35">
      <c r="A46" s="137"/>
      <c r="B46" s="138"/>
      <c r="C46" s="138"/>
      <c r="D46" s="139"/>
      <c r="E46" s="98"/>
      <c r="F46" s="37">
        <f t="shared" si="1"/>
        <v>0</v>
      </c>
    </row>
    <row r="47" spans="1:6" ht="18" thickBot="1" x14ac:dyDescent="0.4">
      <c r="A47" s="140"/>
      <c r="B47" s="141"/>
      <c r="C47" s="141"/>
      <c r="D47" s="142"/>
      <c r="E47" s="99"/>
      <c r="F47" s="38">
        <f>E47*12</f>
        <v>0</v>
      </c>
    </row>
  </sheetData>
  <mergeCells count="53">
    <mergeCell ref="A45:D45"/>
    <mergeCell ref="A46:D46"/>
    <mergeCell ref="A47:D47"/>
    <mergeCell ref="B2:D2"/>
    <mergeCell ref="A41:D41"/>
    <mergeCell ref="A42:D42"/>
    <mergeCell ref="A43:D43"/>
    <mergeCell ref="A44:D44"/>
    <mergeCell ref="A36:D36"/>
    <mergeCell ref="A37:D37"/>
    <mergeCell ref="A38:D38"/>
    <mergeCell ref="A39:D39"/>
    <mergeCell ref="A30:D30"/>
    <mergeCell ref="A31:D31"/>
    <mergeCell ref="A32:D32"/>
    <mergeCell ref="A33:D33"/>
    <mergeCell ref="A35:D35"/>
    <mergeCell ref="A1:F1"/>
    <mergeCell ref="D5:F5"/>
    <mergeCell ref="D13:F13"/>
    <mergeCell ref="D21:F21"/>
    <mergeCell ref="D4:F4"/>
    <mergeCell ref="D27:F27"/>
    <mergeCell ref="B24:C24"/>
    <mergeCell ref="B25:C25"/>
    <mergeCell ref="B26:C26"/>
    <mergeCell ref="B27:C27"/>
    <mergeCell ref="B19:C19"/>
    <mergeCell ref="B20:C20"/>
    <mergeCell ref="B22:C22"/>
    <mergeCell ref="B23:C23"/>
    <mergeCell ref="A34:D34"/>
    <mergeCell ref="B14:C14"/>
    <mergeCell ref="B15:C15"/>
    <mergeCell ref="B16:C16"/>
    <mergeCell ref="B17:C17"/>
    <mergeCell ref="B18:C18"/>
    <mergeCell ref="B40:C40"/>
    <mergeCell ref="B28:C28"/>
    <mergeCell ref="B5:C5"/>
    <mergeCell ref="B4:C4"/>
    <mergeCell ref="D3:F3"/>
    <mergeCell ref="B8:C8"/>
    <mergeCell ref="B9:C9"/>
    <mergeCell ref="B6:C6"/>
    <mergeCell ref="B7:C7"/>
    <mergeCell ref="D40:F40"/>
    <mergeCell ref="B29:F29"/>
    <mergeCell ref="B10:C10"/>
    <mergeCell ref="B11:C11"/>
    <mergeCell ref="B12:C12"/>
    <mergeCell ref="B13:C13"/>
    <mergeCell ref="B21:C21"/>
  </mergeCells>
  <dataValidations xWindow="553" yWindow="394" count="5">
    <dataValidation allowBlank="1" showInputMessage="1" showErrorMessage="1" promptTitle="Exclusivo" prompt="Solo para receptorias exclusivas" sqref="B21:C21"/>
    <dataValidation allowBlank="1" showInputMessage="1" showErrorMessage="1" promptTitle="Importante" prompt="Ingresar el total de usuarios registrados en SERVICIOSGL" sqref="C3"/>
    <dataValidation allowBlank="1" showInputMessage="1" showErrorMessage="1" promptTitle="Importante" prompt="Datos de planillas con visto bueno de OMAS/DAFIM" sqref="B4:C4"/>
    <dataValidation allowBlank="1" showInputMessage="1" showErrorMessage="1" promptTitle="Importante" prompt="Datos obtenidos de las tarjetas de ejecucion presupuestaria por cada fuente de financiamiento" sqref="B27:C27"/>
    <dataValidation allowBlank="1" showInputMessage="1" showErrorMessage="1" promptTitle="Importate" prompt="Datos aproximados de uso al mes" sqref="B40:C40"/>
  </dataValidations>
  <pageMargins left="0.7" right="0.7" top="0.75" bottom="0.75" header="0.3" footer="0.3"/>
  <pageSetup scale="56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GridLines="0" zoomScale="110" zoomScaleNormal="110" workbookViewId="0">
      <pane ySplit="3" topLeftCell="A4" activePane="bottomLeft" state="frozen"/>
      <selection pane="bottomLeft" activeCell="A2" sqref="A2:B2"/>
    </sheetView>
  </sheetViews>
  <sheetFormatPr defaultColWidth="11.42578125" defaultRowHeight="19.5" x14ac:dyDescent="0.4"/>
  <cols>
    <col min="1" max="1" width="14.42578125" style="8" customWidth="1"/>
    <col min="2" max="2" width="47.140625" style="8" customWidth="1"/>
    <col min="3" max="3" width="18.140625" style="26" customWidth="1"/>
    <col min="4" max="16384" width="11.42578125" style="8"/>
  </cols>
  <sheetData>
    <row r="1" spans="1:3" ht="57.75" customHeight="1" x14ac:dyDescent="0.4">
      <c r="A1" s="151" t="s">
        <v>95</v>
      </c>
      <c r="B1" s="152"/>
      <c r="C1" s="153"/>
    </row>
    <row r="2" spans="1:3" ht="29.25" customHeight="1" x14ac:dyDescent="0.4">
      <c r="A2" s="154" t="s">
        <v>78</v>
      </c>
      <c r="B2" s="155"/>
      <c r="C2" s="94">
        <v>0</v>
      </c>
    </row>
    <row r="3" spans="1:3" ht="27" customHeight="1" x14ac:dyDescent="0.4">
      <c r="A3" s="83" t="s">
        <v>33</v>
      </c>
      <c r="B3" s="40" t="s">
        <v>34</v>
      </c>
      <c r="C3" s="84" t="s">
        <v>80</v>
      </c>
    </row>
    <row r="4" spans="1:3" x14ac:dyDescent="0.4">
      <c r="A4" s="85" t="s">
        <v>49</v>
      </c>
      <c r="B4" s="39" t="s">
        <v>50</v>
      </c>
      <c r="C4" s="92">
        <v>0</v>
      </c>
    </row>
    <row r="5" spans="1:3" x14ac:dyDescent="0.4">
      <c r="A5" s="85" t="s">
        <v>35</v>
      </c>
      <c r="B5" s="39" t="s">
        <v>36</v>
      </c>
      <c r="C5" s="92">
        <v>0</v>
      </c>
    </row>
    <row r="6" spans="1:3" x14ac:dyDescent="0.4">
      <c r="A6" s="85" t="s">
        <v>37</v>
      </c>
      <c r="B6" s="39" t="s">
        <v>38</v>
      </c>
      <c r="C6" s="92">
        <v>0</v>
      </c>
    </row>
    <row r="7" spans="1:3" x14ac:dyDescent="0.4">
      <c r="A7" s="85" t="s">
        <v>51</v>
      </c>
      <c r="B7" s="39" t="s">
        <v>52</v>
      </c>
      <c r="C7" s="92">
        <v>0</v>
      </c>
    </row>
    <row r="8" spans="1:3" x14ac:dyDescent="0.4">
      <c r="A8" s="85" t="s">
        <v>39</v>
      </c>
      <c r="B8" s="39" t="s">
        <v>40</v>
      </c>
      <c r="C8" s="92">
        <v>0</v>
      </c>
    </row>
    <row r="9" spans="1:3" x14ac:dyDescent="0.4">
      <c r="A9" s="85" t="s">
        <v>41</v>
      </c>
      <c r="B9" s="39" t="s">
        <v>42</v>
      </c>
      <c r="C9" s="92">
        <v>0</v>
      </c>
    </row>
    <row r="10" spans="1:3" x14ac:dyDescent="0.4">
      <c r="A10" s="85" t="s">
        <v>53</v>
      </c>
      <c r="B10" s="39" t="s">
        <v>54</v>
      </c>
      <c r="C10" s="92">
        <v>0</v>
      </c>
    </row>
    <row r="11" spans="1:3" x14ac:dyDescent="0.4">
      <c r="A11" s="85"/>
      <c r="B11" s="39"/>
      <c r="C11" s="92"/>
    </row>
    <row r="12" spans="1:3" x14ac:dyDescent="0.4">
      <c r="A12" s="85"/>
      <c r="B12" s="39"/>
      <c r="C12" s="92"/>
    </row>
    <row r="13" spans="1:3" x14ac:dyDescent="0.4">
      <c r="A13" s="85"/>
      <c r="B13" s="39"/>
      <c r="C13" s="92"/>
    </row>
    <row r="14" spans="1:3" x14ac:dyDescent="0.4">
      <c r="A14" s="85"/>
      <c r="B14" s="39"/>
      <c r="C14" s="92"/>
    </row>
    <row r="15" spans="1:3" x14ac:dyDescent="0.4">
      <c r="A15" s="85"/>
      <c r="B15" s="39"/>
      <c r="C15" s="92"/>
    </row>
    <row r="16" spans="1:3" x14ac:dyDescent="0.4">
      <c r="A16" s="85"/>
      <c r="B16" s="39"/>
      <c r="C16" s="92"/>
    </row>
    <row r="17" spans="1:3" x14ac:dyDescent="0.4">
      <c r="A17" s="85"/>
      <c r="B17" s="39"/>
      <c r="C17" s="92"/>
    </row>
    <row r="18" spans="1:3" ht="20.25" thickBot="1" x14ac:dyDescent="0.45">
      <c r="A18" s="86"/>
      <c r="B18" s="87"/>
      <c r="C18" s="93"/>
    </row>
    <row r="19" spans="1:3" ht="22.5" thickBot="1" x14ac:dyDescent="0.5">
      <c r="A19" s="149" t="s">
        <v>43</v>
      </c>
      <c r="B19" s="150"/>
      <c r="C19" s="41">
        <f>SUM(C4:C18)</f>
        <v>0</v>
      </c>
    </row>
    <row r="20" spans="1:3" x14ac:dyDescent="0.4">
      <c r="A20" s="42" t="s">
        <v>57</v>
      </c>
    </row>
  </sheetData>
  <mergeCells count="3">
    <mergeCell ref="A19:B19"/>
    <mergeCell ref="A1:C1"/>
    <mergeCell ref="A2:B2"/>
  </mergeCells>
  <dataValidations xWindow="472" yWindow="341" count="2">
    <dataValidation allowBlank="1" showInputMessage="1" showErrorMessage="1" promptTitle="Importante" prompt="Tasa Autorizada del Reglamento Vigente" sqref="C2"/>
    <dataValidation allowBlank="1" showInputMessage="1" showErrorMessage="1" promptTitle="Importante" prompt="Datos obtenidos de la Ejecución Presupuestaria de Ingresos Anual Percibidos" sqref="B3"/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showGridLines="0" zoomScale="110" zoomScaleNormal="110" workbookViewId="0">
      <pane ySplit="2" topLeftCell="A3" activePane="bottomLeft" state="frozen"/>
      <selection pane="bottomLeft" activeCell="C3" sqref="C3"/>
    </sheetView>
  </sheetViews>
  <sheetFormatPr defaultColWidth="11.42578125" defaultRowHeight="17.25" x14ac:dyDescent="0.35"/>
  <cols>
    <col min="1" max="1" width="5" style="1" customWidth="1"/>
    <col min="2" max="2" width="43.140625" style="1" bestFit="1" customWidth="1"/>
    <col min="3" max="3" width="12.42578125" style="1" customWidth="1"/>
    <col min="4" max="4" width="15.42578125" style="1" customWidth="1"/>
    <col min="5" max="5" width="24" style="1" customWidth="1"/>
    <col min="6" max="16384" width="11.42578125" style="1"/>
  </cols>
  <sheetData>
    <row r="1" spans="1:5" ht="63" customHeight="1" thickBot="1" x14ac:dyDescent="0.4">
      <c r="A1" s="156" t="s">
        <v>69</v>
      </c>
      <c r="B1" s="157"/>
      <c r="C1" s="157"/>
      <c r="D1" s="157"/>
      <c r="E1" s="157"/>
    </row>
    <row r="2" spans="1:5" ht="18" thickBot="1" x14ac:dyDescent="0.4">
      <c r="A2" s="58" t="s">
        <v>4</v>
      </c>
      <c r="B2" s="59" t="s">
        <v>0</v>
      </c>
      <c r="C2" s="59" t="s">
        <v>47</v>
      </c>
      <c r="D2" s="59" t="s">
        <v>17</v>
      </c>
      <c r="E2" s="60" t="s">
        <v>16</v>
      </c>
    </row>
    <row r="3" spans="1:5" ht="26.25" customHeight="1" x14ac:dyDescent="0.35">
      <c r="A3" s="55"/>
      <c r="B3" s="56" t="s">
        <v>48</v>
      </c>
      <c r="C3" s="57">
        <f>COSTOS!C3</f>
        <v>0</v>
      </c>
      <c r="D3" s="55"/>
      <c r="E3" s="5"/>
    </row>
    <row r="4" spans="1:5" x14ac:dyDescent="0.35">
      <c r="A4" s="19" t="s">
        <v>30</v>
      </c>
      <c r="B4" s="20" t="s">
        <v>1</v>
      </c>
      <c r="C4" s="20"/>
      <c r="D4" s="19"/>
      <c r="E4" s="21">
        <f>SUM(D5:D6)</f>
        <v>0</v>
      </c>
    </row>
    <row r="5" spans="1:5" x14ac:dyDescent="0.35">
      <c r="A5" s="7"/>
      <c r="B5" s="6" t="s">
        <v>27</v>
      </c>
      <c r="C5" s="6"/>
      <c r="D5" s="4">
        <f>COSTOS!D13+COSTOS!D21</f>
        <v>0</v>
      </c>
      <c r="E5" s="3"/>
    </row>
    <row r="6" spans="1:5" x14ac:dyDescent="0.35">
      <c r="A6" s="7"/>
      <c r="B6" s="6" t="s">
        <v>28</v>
      </c>
      <c r="C6" s="6"/>
      <c r="D6" s="4">
        <f>COSTOS!D5</f>
        <v>0</v>
      </c>
      <c r="E6" s="3"/>
    </row>
    <row r="7" spans="1:5" x14ac:dyDescent="0.35">
      <c r="A7" s="19" t="s">
        <v>31</v>
      </c>
      <c r="B7" s="20" t="s">
        <v>18</v>
      </c>
      <c r="C7" s="20"/>
      <c r="D7" s="27"/>
      <c r="E7" s="21">
        <f>COSTOS!D27</f>
        <v>0</v>
      </c>
    </row>
    <row r="8" spans="1:5" x14ac:dyDescent="0.35">
      <c r="A8" s="19" t="s">
        <v>32</v>
      </c>
      <c r="B8" s="20" t="s">
        <v>73</v>
      </c>
      <c r="C8" s="20"/>
      <c r="D8" s="27"/>
      <c r="E8" s="28">
        <f>COSTOS!D40</f>
        <v>0</v>
      </c>
    </row>
    <row r="9" spans="1:5" ht="18" thickBot="1" x14ac:dyDescent="0.4">
      <c r="A9" s="13"/>
      <c r="B9" s="14"/>
      <c r="C9" s="14"/>
      <c r="D9" s="13"/>
      <c r="E9" s="15"/>
    </row>
    <row r="10" spans="1:5" ht="34.5" customHeight="1" thickBot="1" x14ac:dyDescent="0.4">
      <c r="A10" s="16"/>
      <c r="B10" s="17" t="s">
        <v>19</v>
      </c>
      <c r="C10" s="17"/>
      <c r="D10" s="17"/>
      <c r="E10" s="18">
        <f>E4+E7+E8</f>
        <v>0</v>
      </c>
    </row>
    <row r="11" spans="1:5" ht="18" thickBot="1" x14ac:dyDescent="0.4"/>
    <row r="12" spans="1:5" ht="33" customHeight="1" thickBot="1" x14ac:dyDescent="0.4">
      <c r="A12" s="16"/>
      <c r="B12" s="17" t="s">
        <v>29</v>
      </c>
      <c r="C12" s="17"/>
      <c r="D12" s="17"/>
      <c r="E12" s="18">
        <f>E10/12</f>
        <v>0</v>
      </c>
    </row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zoomScale="110" zoomScaleNormal="110" workbookViewId="0">
      <pane ySplit="2" topLeftCell="A3" activePane="bottomLeft" state="frozen"/>
      <selection pane="bottomLeft" sqref="A1:D1"/>
    </sheetView>
  </sheetViews>
  <sheetFormatPr defaultRowHeight="15" x14ac:dyDescent="0.25"/>
  <cols>
    <col min="1" max="1" width="62.85546875" bestFit="1" customWidth="1"/>
    <col min="2" max="2" width="12.42578125" customWidth="1"/>
    <col min="3" max="3" width="19.42578125" bestFit="1" customWidth="1"/>
    <col min="4" max="4" width="20.85546875" bestFit="1" customWidth="1"/>
  </cols>
  <sheetData>
    <row r="1" spans="1:5" ht="70.5" customHeight="1" thickBot="1" x14ac:dyDescent="0.3">
      <c r="A1" s="160" t="s">
        <v>81</v>
      </c>
      <c r="B1" s="161"/>
      <c r="C1" s="161"/>
      <c r="D1" s="162"/>
      <c r="E1" s="88"/>
    </row>
    <row r="2" spans="1:5" ht="19.5" customHeight="1" x14ac:dyDescent="0.4">
      <c r="A2" s="89" t="s">
        <v>25</v>
      </c>
      <c r="B2" s="90"/>
      <c r="C2" s="91" t="s">
        <v>21</v>
      </c>
      <c r="D2" s="91" t="s">
        <v>22</v>
      </c>
    </row>
    <row r="3" spans="1:5" ht="21.75" x14ac:dyDescent="0.4">
      <c r="A3" s="25" t="s">
        <v>20</v>
      </c>
      <c r="B3" s="66">
        <f>COSTOS!C3</f>
        <v>0</v>
      </c>
      <c r="C3" s="9"/>
      <c r="D3" s="9"/>
    </row>
    <row r="4" spans="1:5" ht="21.75" x14ac:dyDescent="0.4">
      <c r="A4" s="9" t="s">
        <v>77</v>
      </c>
      <c r="B4" s="65">
        <f>INGRESOS!C2</f>
        <v>0</v>
      </c>
      <c r="C4" s="9"/>
      <c r="D4" s="9"/>
    </row>
    <row r="5" spans="1:5" ht="19.5" x14ac:dyDescent="0.4">
      <c r="A5" s="9" t="s">
        <v>44</v>
      </c>
      <c r="B5" s="10"/>
      <c r="C5" s="76">
        <f>D5/12</f>
        <v>0</v>
      </c>
      <c r="D5" s="76">
        <f>INGRESOS!C10</f>
        <v>0</v>
      </c>
    </row>
    <row r="6" spans="1:5" ht="20.25" thickBot="1" x14ac:dyDescent="0.45">
      <c r="A6" s="9" t="s">
        <v>45</v>
      </c>
      <c r="B6" s="10"/>
      <c r="C6" s="77">
        <f>D6/12</f>
        <v>0</v>
      </c>
      <c r="D6" s="77">
        <f>INGRESOS!C19-INGRESOS!C10</f>
        <v>0</v>
      </c>
    </row>
    <row r="7" spans="1:5" ht="19.5" x14ac:dyDescent="0.4">
      <c r="A7" s="9" t="s">
        <v>63</v>
      </c>
      <c r="B7" s="10"/>
      <c r="C7" s="78">
        <f>SUM(C5:C6)</f>
        <v>0</v>
      </c>
      <c r="D7" s="78">
        <f>SUM(D5:D6)</f>
        <v>0</v>
      </c>
    </row>
    <row r="8" spans="1:5" ht="20.25" thickBot="1" x14ac:dyDescent="0.45">
      <c r="A8" s="9" t="s">
        <v>64</v>
      </c>
      <c r="B8" s="11"/>
      <c r="C8" s="77">
        <f>D8/12</f>
        <v>0</v>
      </c>
      <c r="D8" s="77">
        <f>'INTEGRACION DEL COSTO'!E10</f>
        <v>0</v>
      </c>
    </row>
    <row r="9" spans="1:5" ht="30" customHeight="1" thickBot="1" x14ac:dyDescent="0.3">
      <c r="A9" s="12" t="s">
        <v>23</v>
      </c>
      <c r="B9" s="12"/>
      <c r="C9" s="79">
        <f>C7-C8</f>
        <v>0</v>
      </c>
      <c r="D9" s="79">
        <f>D7-D8</f>
        <v>0</v>
      </c>
    </row>
    <row r="10" spans="1:5" ht="40.5" customHeight="1" thickTop="1" x14ac:dyDescent="0.4">
      <c r="A10" s="12" t="s">
        <v>24</v>
      </c>
      <c r="B10" s="9"/>
      <c r="C10" s="158" t="e">
        <f>-C9/C7</f>
        <v>#DIV/0!</v>
      </c>
      <c r="D10" s="159"/>
    </row>
    <row r="11" spans="1:5" ht="19.5" x14ac:dyDescent="0.4">
      <c r="A11" s="8" t="s">
        <v>62</v>
      </c>
      <c r="B11" s="8"/>
      <c r="C11" s="8"/>
      <c r="D11" s="8"/>
    </row>
    <row r="19" spans="1:1" x14ac:dyDescent="0.25">
      <c r="A19" s="82" t="s">
        <v>76</v>
      </c>
    </row>
    <row r="20" spans="1:1" x14ac:dyDescent="0.25">
      <c r="A20" s="82" t="s">
        <v>75</v>
      </c>
    </row>
  </sheetData>
  <mergeCells count="2">
    <mergeCell ref="C10:D10"/>
    <mergeCell ref="A1:D1"/>
  </mergeCells>
  <pageMargins left="0.7" right="0.7" top="0.75" bottom="0.75" header="0.3" footer="0.3"/>
  <pageSetup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showGridLines="0" workbookViewId="0">
      <pane ySplit="2" topLeftCell="A3" activePane="bottomLeft" state="frozen"/>
      <selection pane="bottomLeft" sqref="A1:D1"/>
    </sheetView>
  </sheetViews>
  <sheetFormatPr defaultRowHeight="15" x14ac:dyDescent="0.25"/>
  <cols>
    <col min="1" max="1" width="63" customWidth="1"/>
    <col min="2" max="2" width="16.28515625" customWidth="1"/>
    <col min="3" max="3" width="18.5703125" customWidth="1"/>
    <col min="4" max="4" width="20.28515625" customWidth="1"/>
  </cols>
  <sheetData>
    <row r="1" spans="1:4" ht="71.25" customHeight="1" thickBot="1" x14ac:dyDescent="0.3">
      <c r="A1" s="164" t="s">
        <v>82</v>
      </c>
      <c r="B1" s="165"/>
      <c r="C1" s="165"/>
      <c r="D1" s="166"/>
    </row>
    <row r="2" spans="1:4" ht="24.75" customHeight="1" x14ac:dyDescent="0.4">
      <c r="A2" s="22" t="s">
        <v>59</v>
      </c>
      <c r="B2" s="23"/>
      <c r="C2" s="24" t="s">
        <v>21</v>
      </c>
      <c r="D2" s="24" t="s">
        <v>22</v>
      </c>
    </row>
    <row r="3" spans="1:4" ht="19.5" x14ac:dyDescent="0.4">
      <c r="A3" s="25" t="s">
        <v>20</v>
      </c>
      <c r="B3" s="29">
        <f>'INTEGRACION DEL COSTO'!C3</f>
        <v>0</v>
      </c>
      <c r="C3" s="9"/>
      <c r="D3" s="9"/>
    </row>
    <row r="4" spans="1:4" ht="21.75" x14ac:dyDescent="0.4">
      <c r="A4" s="9" t="s">
        <v>79</v>
      </c>
      <c r="B4" s="30" t="e">
        <f>Actual!C8/Equilibrio!B3</f>
        <v>#DIV/0!</v>
      </c>
      <c r="C4" s="9"/>
      <c r="D4" s="9"/>
    </row>
    <row r="5" spans="1:4" ht="19.5" x14ac:dyDescent="0.4">
      <c r="A5" s="9" t="s">
        <v>66</v>
      </c>
      <c r="B5" s="10"/>
      <c r="C5" s="76" t="e">
        <f>B3*B4</f>
        <v>#DIV/0!</v>
      </c>
      <c r="D5" s="76" t="e">
        <f>C5*12</f>
        <v>#DIV/0!</v>
      </c>
    </row>
    <row r="6" spans="1:4" ht="20.25" thickBot="1" x14ac:dyDescent="0.45">
      <c r="A6" s="9" t="s">
        <v>67</v>
      </c>
      <c r="B6" s="11"/>
      <c r="C6" s="76">
        <f>Actual!C8</f>
        <v>0</v>
      </c>
      <c r="D6" s="76">
        <f>Actual!D8</f>
        <v>0</v>
      </c>
    </row>
    <row r="7" spans="1:4" ht="27.75" customHeight="1" thickBot="1" x14ac:dyDescent="0.3">
      <c r="A7" s="12" t="s">
        <v>23</v>
      </c>
      <c r="B7" s="12"/>
      <c r="C7" s="61" t="e">
        <f>C5-C6</f>
        <v>#DIV/0!</v>
      </c>
      <c r="D7" s="61" t="e">
        <f>D5-D6</f>
        <v>#DIV/0!</v>
      </c>
    </row>
    <row r="8" spans="1:4" ht="37.5" customHeight="1" thickTop="1" x14ac:dyDescent="0.25">
      <c r="A8" s="12" t="s">
        <v>24</v>
      </c>
      <c r="B8" s="25"/>
      <c r="C8" s="163" t="e">
        <f>-C7/C5</f>
        <v>#DIV/0!</v>
      </c>
      <c r="D8" s="163"/>
    </row>
    <row r="9" spans="1:4" ht="19.5" x14ac:dyDescent="0.4">
      <c r="A9" s="8" t="s">
        <v>65</v>
      </c>
      <c r="B9" s="8"/>
      <c r="C9" s="8"/>
      <c r="D9" s="8"/>
    </row>
    <row r="15" spans="1:4" x14ac:dyDescent="0.25">
      <c r="A15" s="82" t="s">
        <v>76</v>
      </c>
    </row>
    <row r="16" spans="1:4" x14ac:dyDescent="0.25">
      <c r="A16" s="82" t="s">
        <v>75</v>
      </c>
    </row>
  </sheetData>
  <mergeCells count="2">
    <mergeCell ref="C8:D8"/>
    <mergeCell ref="A1:D1"/>
  </mergeCells>
  <pageMargins left="0.7" right="0.7" top="0.75" bottom="0.75" header="0.3" footer="0.3"/>
  <pageSetup orientation="landscape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61.28515625" bestFit="1" customWidth="1"/>
    <col min="2" max="2" width="13.7109375" customWidth="1"/>
    <col min="3" max="3" width="19.140625" customWidth="1"/>
    <col min="4" max="4" width="20.7109375" customWidth="1"/>
  </cols>
  <sheetData>
    <row r="1" spans="1:4" ht="69" customHeight="1" thickBot="1" x14ac:dyDescent="0.3">
      <c r="A1" s="168" t="s">
        <v>83</v>
      </c>
      <c r="B1" s="169"/>
      <c r="C1" s="169"/>
      <c r="D1" s="170"/>
    </row>
    <row r="2" spans="1:4" ht="19.5" x14ac:dyDescent="0.4">
      <c r="A2" s="62" t="s">
        <v>26</v>
      </c>
      <c r="B2" s="63"/>
      <c r="C2" s="64" t="s">
        <v>21</v>
      </c>
      <c r="D2" s="64" t="s">
        <v>22</v>
      </c>
    </row>
    <row r="3" spans="1:4" ht="19.5" x14ac:dyDescent="0.4">
      <c r="A3" s="25" t="s">
        <v>20</v>
      </c>
      <c r="B3" s="29">
        <f>'INTEGRACION DEL COSTO'!C3</f>
        <v>0</v>
      </c>
      <c r="C3" s="9"/>
      <c r="D3" s="9"/>
    </row>
    <row r="4" spans="1:4" ht="21.75" x14ac:dyDescent="0.4">
      <c r="A4" s="9" t="s">
        <v>58</v>
      </c>
      <c r="B4" s="30" t="e">
        <f>Actual!B4+Equilibrio!B4</f>
        <v>#DIV/0!</v>
      </c>
      <c r="C4" s="9"/>
      <c r="D4" s="9"/>
    </row>
    <row r="5" spans="1:4" ht="19.5" x14ac:dyDescent="0.4">
      <c r="A5" s="9" t="s">
        <v>66</v>
      </c>
      <c r="B5" s="10"/>
      <c r="C5" s="76" t="e">
        <f>B3*B4</f>
        <v>#DIV/0!</v>
      </c>
      <c r="D5" s="76" t="e">
        <f>C5*12</f>
        <v>#DIV/0!</v>
      </c>
    </row>
    <row r="6" spans="1:4" ht="20.25" thickBot="1" x14ac:dyDescent="0.45">
      <c r="A6" s="9" t="s">
        <v>67</v>
      </c>
      <c r="B6" s="11"/>
      <c r="C6" s="76">
        <f>'INTEGRACION DEL COSTO'!E12</f>
        <v>0</v>
      </c>
      <c r="D6" s="76">
        <f>C6*12</f>
        <v>0</v>
      </c>
    </row>
    <row r="7" spans="1:4" ht="27.75" customHeight="1" thickBot="1" x14ac:dyDescent="0.3">
      <c r="A7" s="12" t="s">
        <v>60</v>
      </c>
      <c r="B7" s="12"/>
      <c r="C7" s="80" t="e">
        <f>C5-C6</f>
        <v>#DIV/0!</v>
      </c>
      <c r="D7" s="80" t="e">
        <f>D5-D6</f>
        <v>#DIV/0!</v>
      </c>
    </row>
    <row r="8" spans="1:4" ht="36" customHeight="1" thickTop="1" x14ac:dyDescent="0.25">
      <c r="A8" s="12" t="s">
        <v>61</v>
      </c>
      <c r="B8" s="25"/>
      <c r="C8" s="167" t="e">
        <f>C7/C5</f>
        <v>#DIV/0!</v>
      </c>
      <c r="D8" s="167"/>
    </row>
    <row r="9" spans="1:4" ht="19.5" x14ac:dyDescent="0.4">
      <c r="A9" s="8" t="s">
        <v>65</v>
      </c>
      <c r="B9" s="8"/>
      <c r="C9" s="8"/>
      <c r="D9" s="8"/>
    </row>
  </sheetData>
  <mergeCells count="2">
    <mergeCell ref="C8:D8"/>
    <mergeCell ref="A1:D1"/>
  </mergeCells>
  <pageMargins left="0.7" right="0.7" top="0.75" bottom="0.75" header="0.3" footer="0.3"/>
  <pageSetup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INICIO</vt:lpstr>
      <vt:lpstr>COSTOS</vt:lpstr>
      <vt:lpstr>INGRESOS</vt:lpstr>
      <vt:lpstr>INTEGRACION DEL COSTO</vt:lpstr>
      <vt:lpstr>Actual</vt:lpstr>
      <vt:lpstr>Equilibrio</vt:lpstr>
      <vt:lpstr>Ideal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Marlon Osegueda</cp:lastModifiedBy>
  <cp:lastPrinted>2018-05-28T18:40:00Z</cp:lastPrinted>
  <dcterms:created xsi:type="dcterms:W3CDTF">2018-03-25T19:49:37Z</dcterms:created>
  <dcterms:modified xsi:type="dcterms:W3CDTF">2020-07-06T19:39:53Z</dcterms:modified>
</cp:coreProperties>
</file>